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arai\Desktop\MT\6. félév\Kutatásmódszertan\"/>
    </mc:Choice>
  </mc:AlternateContent>
  <xr:revisionPtr revIDLastSave="0" documentId="13_ncr:1_{7E0F94FE-93A4-4FA8-BC13-C506B4F003D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Munka1" sheetId="2" r:id="rId2"/>
    <sheet name="Munk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7" i="2" l="1" a="1"/>
  <c r="O117" i="2" s="1"/>
  <c r="N117" i="2" a="1"/>
  <c r="N117" i="2" s="1"/>
  <c r="O110" i="2" a="1"/>
  <c r="O112" i="2" s="1"/>
  <c r="N110" i="2" a="1"/>
  <c r="N110" i="2" s="1"/>
  <c r="C118" i="2"/>
  <c r="C124" i="2" s="1"/>
  <c r="C119" i="2"/>
  <c r="C121" i="2" s="1"/>
  <c r="C122" i="2" s="1"/>
  <c r="C123" i="2" s="1"/>
  <c r="C120" i="2"/>
  <c r="B124" i="2"/>
  <c r="B123" i="2"/>
  <c r="B122" i="2"/>
  <c r="B121" i="2"/>
  <c r="B120" i="2"/>
  <c r="B119" i="2"/>
  <c r="B118" i="2"/>
  <c r="N108" i="1" a="1"/>
  <c r="N108" i="1" s="1"/>
  <c r="M108" i="1" a="1"/>
  <c r="M108" i="1" s="1"/>
  <c r="N105" i="1" a="1"/>
  <c r="N105" i="1" s="1"/>
  <c r="M105" i="1" a="1"/>
  <c r="M105" i="1" s="1"/>
  <c r="C108" i="1"/>
  <c r="C109" i="1"/>
  <c r="C110" i="1"/>
  <c r="C111" i="1"/>
  <c r="C112" i="1" s="1"/>
  <c r="C114" i="1" s="1"/>
  <c r="B114" i="1"/>
  <c r="B113" i="1"/>
  <c r="B112" i="1"/>
  <c r="B111" i="1"/>
  <c r="B110" i="1"/>
  <c r="B109" i="1"/>
  <c r="B108" i="1"/>
  <c r="O119" i="2" l="1"/>
  <c r="O122" i="2"/>
  <c r="O118" i="2"/>
  <c r="O120" i="2"/>
  <c r="O121" i="2"/>
  <c r="N119" i="2"/>
  <c r="N120" i="2"/>
  <c r="N118" i="2"/>
  <c r="N122" i="2"/>
  <c r="N121" i="2"/>
  <c r="O115" i="2"/>
  <c r="O111" i="2"/>
  <c r="O114" i="2"/>
  <c r="O110" i="2"/>
  <c r="O113" i="2"/>
  <c r="N113" i="2"/>
  <c r="N115" i="2"/>
  <c r="N111" i="2"/>
  <c r="N112" i="2"/>
  <c r="N114" i="2"/>
  <c r="N110" i="1"/>
  <c r="N109" i="1"/>
  <c r="M110" i="1"/>
  <c r="M109" i="1"/>
  <c r="N106" i="1"/>
  <c r="M106" i="1"/>
  <c r="C113" i="1"/>
  <c r="O71" i="2" l="1" a="1"/>
  <c r="O71" i="2" s="1"/>
  <c r="N71" i="2" a="1"/>
  <c r="N71" i="2" s="1"/>
  <c r="O64" i="2" a="1"/>
  <c r="O64" i="2" s="1"/>
  <c r="N64" i="2" a="1"/>
  <c r="N64" i="2" s="1"/>
  <c r="C72" i="2"/>
  <c r="C73" i="2"/>
  <c r="C74" i="2"/>
  <c r="C75" i="2" s="1"/>
  <c r="C76" i="2" s="1"/>
  <c r="B78" i="2"/>
  <c r="B77" i="2"/>
  <c r="B76" i="2"/>
  <c r="B75" i="2"/>
  <c r="B74" i="2"/>
  <c r="B73" i="2"/>
  <c r="B72" i="2"/>
  <c r="O74" i="2" l="1"/>
  <c r="O73" i="2"/>
  <c r="O76" i="2"/>
  <c r="O72" i="2"/>
  <c r="O75" i="2"/>
  <c r="N72" i="2"/>
  <c r="N74" i="2"/>
  <c r="N73" i="2"/>
  <c r="N76" i="2"/>
  <c r="N75" i="2"/>
  <c r="O66" i="2"/>
  <c r="O67" i="2"/>
  <c r="O69" i="2"/>
  <c r="O65" i="2"/>
  <c r="O68" i="2"/>
  <c r="N67" i="2"/>
  <c r="N66" i="2"/>
  <c r="N69" i="2"/>
  <c r="N65" i="2"/>
  <c r="N68" i="2"/>
  <c r="C77" i="2"/>
  <c r="C78" i="2"/>
  <c r="N71" i="1" l="1" a="1"/>
  <c r="N71" i="1" s="1"/>
  <c r="N68" i="1" a="1"/>
  <c r="N68" i="1" s="1"/>
  <c r="M71" i="1" a="1"/>
  <c r="M71" i="1" s="1"/>
  <c r="M68" i="1" a="1"/>
  <c r="M68" i="1" s="1"/>
  <c r="M25" i="1" a="1"/>
  <c r="M26" i="1" s="1"/>
  <c r="N25" i="1" a="1"/>
  <c r="N25" i="1" s="1"/>
  <c r="N26" i="1"/>
  <c r="M28" i="1" a="1"/>
  <c r="M29" i="1" s="1"/>
  <c r="N28" i="1" a="1"/>
  <c r="N28" i="1" s="1"/>
  <c r="N73" i="1" l="1"/>
  <c r="N72" i="1"/>
  <c r="N69" i="1"/>
  <c r="M73" i="1"/>
  <c r="M72" i="1"/>
  <c r="M69" i="1"/>
  <c r="M28" i="1"/>
  <c r="N30" i="1"/>
  <c r="N29" i="1"/>
  <c r="M25" i="1"/>
  <c r="M30" i="1"/>
  <c r="C70" i="1"/>
  <c r="C71" i="1" s="1"/>
  <c r="C72" i="1" s="1"/>
  <c r="C74" i="1" s="1"/>
  <c r="B70" i="1"/>
  <c r="B71" i="1" s="1"/>
  <c r="B72" i="1" s="1"/>
  <c r="B69" i="1"/>
  <c r="C68" i="1"/>
  <c r="C69" i="1"/>
  <c r="C73" i="1" l="1"/>
  <c r="B68" i="1"/>
  <c r="B24" i="1"/>
  <c r="C24" i="1"/>
  <c r="B25" i="1"/>
  <c r="C25" i="1"/>
  <c r="B26" i="1"/>
  <c r="B27" i="1" s="1"/>
  <c r="B28" i="1" s="1"/>
  <c r="C26" i="1"/>
  <c r="C27" i="1" s="1"/>
  <c r="C28" i="1" s="1"/>
  <c r="O29" i="2" a="1"/>
  <c r="O29" i="2" s="1"/>
  <c r="N29" i="2" a="1"/>
  <c r="N29" i="2" s="1"/>
  <c r="O22" i="2" a="1"/>
  <c r="O22" i="2" s="1"/>
  <c r="N22" i="2" a="1"/>
  <c r="N22" i="2" s="1"/>
  <c r="C27" i="2"/>
  <c r="C28" i="2"/>
  <c r="C29" i="2"/>
  <c r="C30" i="2"/>
  <c r="C31" i="2" s="1"/>
  <c r="B33" i="2"/>
  <c r="B32" i="2"/>
  <c r="B31" i="2"/>
  <c r="B30" i="2"/>
  <c r="B29" i="2"/>
  <c r="B28" i="2"/>
  <c r="B27" i="2"/>
  <c r="B73" i="1" l="1"/>
  <c r="B74" i="1"/>
  <c r="C30" i="1"/>
  <c r="C29" i="1"/>
  <c r="B30" i="1"/>
  <c r="B29" i="1"/>
  <c r="O32" i="2"/>
  <c r="O31" i="2"/>
  <c r="O34" i="2"/>
  <c r="O30" i="2"/>
  <c r="O33" i="2"/>
  <c r="N32" i="2"/>
  <c r="N31" i="2"/>
  <c r="N34" i="2"/>
  <c r="N30" i="2"/>
  <c r="N33" i="2"/>
  <c r="O25" i="2"/>
  <c r="O27" i="2"/>
  <c r="O23" i="2"/>
  <c r="O24" i="2"/>
  <c r="O26" i="2"/>
  <c r="N25" i="2"/>
  <c r="N24" i="2"/>
  <c r="N27" i="2"/>
  <c r="N23" i="2"/>
  <c r="N26" i="2"/>
  <c r="C32" i="2"/>
  <c r="C33" i="2"/>
</calcChain>
</file>

<file path=xl/sharedStrings.xml><?xml version="1.0" encoding="utf-8"?>
<sst xmlns="http://schemas.openxmlformats.org/spreadsheetml/2006/main" count="525" uniqueCount="91">
  <si>
    <t>Tábor előtt</t>
  </si>
  <si>
    <t>Tábor előtti BMI</t>
  </si>
  <si>
    <t>Tábor utáni BMI</t>
  </si>
  <si>
    <t>Kétmintás párosított t-próba a várható értékre</t>
  </si>
  <si>
    <t>Változó 1</t>
  </si>
  <si>
    <t>Változó 2</t>
  </si>
  <si>
    <t>Várható érték</t>
  </si>
  <si>
    <t>Variancia</t>
  </si>
  <si>
    <t>Megfigyelések</t>
  </si>
  <si>
    <t>Pearson-féle korreláció</t>
  </si>
  <si>
    <t>Feltételezett átlagos eltérés</t>
  </si>
  <si>
    <t>df</t>
  </si>
  <si>
    <t>t érték</t>
  </si>
  <si>
    <t>P(T&lt;=t) egyszélű</t>
  </si>
  <si>
    <t>t kritikus egyszélű</t>
  </si>
  <si>
    <t>P(T&lt;=t) kétszélű</t>
  </si>
  <si>
    <t>t kritikus kétszélű</t>
  </si>
  <si>
    <t>Standard hiba</t>
  </si>
  <si>
    <t>Medián</t>
  </si>
  <si>
    <t>Módusz</t>
  </si>
  <si>
    <t>Szórás</t>
  </si>
  <si>
    <t>Minta varianciája</t>
  </si>
  <si>
    <t>Csúcsosság</t>
  </si>
  <si>
    <t>Ferdeség</t>
  </si>
  <si>
    <t>Tartomány</t>
  </si>
  <si>
    <t>Minimum</t>
  </si>
  <si>
    <t>Maximum</t>
  </si>
  <si>
    <t>Összeg</t>
  </si>
  <si>
    <t>Darabszám</t>
  </si>
  <si>
    <t>Tábor utáni</t>
  </si>
  <si>
    <t>A tábor előtti BMI átlaga 30,4 kg/m2, életmód a tábor hatására a BMI átlag</t>
  </si>
  <si>
    <t xml:space="preserve">27,2 kg/m2-re csökkent. Egymintás t-próbával igazolható az életmód tábor </t>
  </si>
  <si>
    <t>kedvező hatása (t 12,95, p&lt;0,001)</t>
  </si>
  <si>
    <t>Átlag</t>
  </si>
  <si>
    <t>Db</t>
  </si>
  <si>
    <t>SE</t>
  </si>
  <si>
    <t>1,96SE</t>
  </si>
  <si>
    <t>AlsóMT</t>
  </si>
  <si>
    <t>FelsőMT</t>
  </si>
  <si>
    <t>BMI</t>
  </si>
  <si>
    <t>Túlsúly</t>
  </si>
  <si>
    <t>I.fokú elhízás</t>
  </si>
  <si>
    <t>Normál testsúly</t>
  </si>
  <si>
    <t>I. fokú elhízás</t>
  </si>
  <si>
    <t>Kategória</t>
  </si>
  <si>
    <t>25-29,99 kg/m2</t>
  </si>
  <si>
    <t>30-34,99 kg/m2</t>
  </si>
  <si>
    <t>18,5-24,99 kg/m2</t>
  </si>
  <si>
    <t>Csopottömb</t>
  </si>
  <si>
    <t>f(a)</t>
  </si>
  <si>
    <t>f(%)</t>
  </si>
  <si>
    <t>Férfiak fájdalma</t>
  </si>
  <si>
    <t>Nők fájdalma</t>
  </si>
  <si>
    <t>Darab</t>
  </si>
  <si>
    <t>Kétmintás F-próba a szórásnégyzetre</t>
  </si>
  <si>
    <t>F</t>
  </si>
  <si>
    <t>P(F&lt;=f) egyszélű</t>
  </si>
  <si>
    <t>F kritikus egyszélű</t>
  </si>
  <si>
    <t>Kétmintás t-próba egyenlő szórásnégyzeteknél</t>
  </si>
  <si>
    <t>Súlyozott variancia</t>
  </si>
  <si>
    <t>Nincs fájdalom</t>
  </si>
  <si>
    <t>Enyhe fájdalom</t>
  </si>
  <si>
    <t>Erősebb fájdalom</t>
  </si>
  <si>
    <t>Még erősebb fájdalom</t>
  </si>
  <si>
    <t>Nagyon fájdalmas</t>
  </si>
  <si>
    <t>Legfájdalmasabb</t>
  </si>
  <si>
    <t>Csoporttömb</t>
  </si>
  <si>
    <t>0-1</t>
  </si>
  <si>
    <t>2-3</t>
  </si>
  <si>
    <t>4-5</t>
  </si>
  <si>
    <t>6-7</t>
  </si>
  <si>
    <t>8-9</t>
  </si>
  <si>
    <t>Enyhe Fajdalom</t>
  </si>
  <si>
    <t>10</t>
  </si>
  <si>
    <t>p&lt;0,05</t>
  </si>
  <si>
    <t>p&lt;0,01</t>
  </si>
  <si>
    <t>p&lt;0,001</t>
  </si>
  <si>
    <t>Tábor előtt az átlag BMI 29,41, tábor után a BMI 25</t>
  </si>
  <si>
    <t>Egymintás t próbával igazolható a tábor kedvező hatása</t>
  </si>
  <si>
    <t>p&lt;0,001 t=14,23</t>
  </si>
  <si>
    <t>SD</t>
  </si>
  <si>
    <t>A tábor előtti BMI 30,4, tábor utáni BMI 27,2. Egymintás t-próbával igazolható, hogy a BMI</t>
  </si>
  <si>
    <t xml:space="preserve">szignifikánsan csökkent a tábor után. </t>
  </si>
  <si>
    <t>p&lt;0,001. t=12,95</t>
  </si>
  <si>
    <t>Tábor után</t>
  </si>
  <si>
    <t>18,5-24,99</t>
  </si>
  <si>
    <t>DB</t>
  </si>
  <si>
    <t>1,96SD</t>
  </si>
  <si>
    <t>Bevatkozás előtt az átlag BMI 29,41, tábor után 25.</t>
  </si>
  <si>
    <t>Egymintás t-próbával igazolható a beavatkozás kedvező hatása.</t>
  </si>
  <si>
    <t>p&lt;0,001 t=14,24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</si>
</sst>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0"/>
    <numFmt numFmtId="165" formatCode="0.00000000000"/>
    <numFmt numFmtId="166" formatCode="0.000000000000"/>
    <numFmt numFmtId="167" formatCode="0.000000000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2" fontId="0" fillId="0" borderId="0" xfId="0" applyNumberFormat="1"/>
    <xf numFmtId="164" fontId="0" fillId="0" borderId="0" xfId="0" applyNumberFormat="1" applyFill="1" applyBorder="1" applyAlignment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0" fillId="2" borderId="0" xfId="0" applyFill="1" applyBorder="1" applyAlignment="1"/>
    <xf numFmtId="49" fontId="0" fillId="0" borderId="0" xfId="0" applyNumberFormat="1"/>
    <xf numFmtId="165" fontId="0" fillId="0" borderId="0" xfId="0" applyNumberFormat="1" applyFill="1" applyBorder="1" applyAlignment="1"/>
    <xf numFmtId="0" fontId="0" fillId="2" borderId="0" xfId="0" applyFill="1"/>
    <xf numFmtId="166" fontId="0" fillId="0" borderId="0" xfId="0" applyNumberFormat="1" applyFill="1" applyBorder="1" applyAlignment="1"/>
    <xf numFmtId="167" fontId="0" fillId="0" borderId="0" xfId="0" applyNumberForma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0603674540684"/>
          <c:y val="0.15782407407407409"/>
          <c:w val="0.8712939632545931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Sheet1!$B$28:$C$28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plus>
            <c:minus>
              <c:numRef>
                <c:f>Sheet1!$B$28:$C$28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Sheet1!$B$1:$C$1</c:f>
              <c:strCache>
                <c:ptCount val="2"/>
                <c:pt idx="0">
                  <c:v>Tábor előtti BMI</c:v>
                </c:pt>
                <c:pt idx="1">
                  <c:v>Tábor utáni BMI</c:v>
                </c:pt>
              </c:strCache>
            </c:strRef>
          </c:cat>
          <c:val>
            <c:numRef>
              <c:f>Sheet1!$B$24:$C$24</c:f>
              <c:numCache>
                <c:formatCode>0.00</c:formatCode>
                <c:ptCount val="2"/>
                <c:pt idx="0">
                  <c:v>30.4</c:v>
                </c:pt>
                <c:pt idx="1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B-4A83-A9E0-2B521FC4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4524959"/>
        <c:axId val="1634521215"/>
      </c:barChart>
      <c:catAx>
        <c:axId val="1634524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Felmérés</a:t>
                </a:r>
              </a:p>
            </c:rich>
          </c:tx>
          <c:layout>
            <c:manualLayout>
              <c:xMode val="edge"/>
              <c:yMode val="edge"/>
              <c:x val="0.8752905593832021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521215"/>
        <c:crosses val="autoZero"/>
        <c:auto val="1"/>
        <c:lblAlgn val="ctr"/>
        <c:lblOffset val="100"/>
        <c:noMultiLvlLbl val="0"/>
      </c:catAx>
      <c:valAx>
        <c:axId val="163452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Átlag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2.53860454943132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52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2825896762905"/>
          <c:y val="0.15990704426991442"/>
          <c:w val="0.87129396325459318"/>
          <c:h val="0.73497400532999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Sheet1!$B$72:$C$72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plus>
            <c:minus>
              <c:numRef>
                <c:f>Sheet1!$B$72:$C$72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Sheet1!$B$45:$C$45</c:f>
              <c:strCache>
                <c:ptCount val="2"/>
                <c:pt idx="0">
                  <c:v>Tábor előtti BMI</c:v>
                </c:pt>
                <c:pt idx="1">
                  <c:v>Tábor utáni BMI</c:v>
                </c:pt>
              </c:strCache>
            </c:strRef>
          </c:cat>
          <c:val>
            <c:numRef>
              <c:f>Sheet1!$B$68:$C$68</c:f>
              <c:numCache>
                <c:formatCode>0.00</c:formatCode>
                <c:ptCount val="2"/>
                <c:pt idx="0">
                  <c:v>30.4</c:v>
                </c:pt>
                <c:pt idx="1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B-459B-83D9-E959D7D32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698815"/>
        <c:axId val="247746655"/>
      </c:barChart>
      <c:catAx>
        <c:axId val="247698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Felmérés</a:t>
                </a:r>
              </a:p>
            </c:rich>
          </c:tx>
          <c:layout>
            <c:manualLayout>
              <c:xMode val="edge"/>
              <c:yMode val="edge"/>
              <c:x val="0.8460196850393702"/>
              <c:y val="0.9157174103237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7746655"/>
        <c:crosses val="autoZero"/>
        <c:auto val="1"/>
        <c:lblAlgn val="ctr"/>
        <c:lblOffset val="100"/>
        <c:noMultiLvlLbl val="0"/>
      </c:catAx>
      <c:valAx>
        <c:axId val="24774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Átlag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3.61327593333803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769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61592300962371E-2"/>
          <c:y val="0.13737373737373737"/>
          <c:w val="0.89118285214348203"/>
          <c:h val="0.68321896126620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Sheet1!$B$112:$C$112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plus>
            <c:minus>
              <c:numRef>
                <c:f>Sheet1!$B$112:$C$112</c:f>
                <c:numCache>
                  <c:formatCode>General</c:formatCode>
                  <c:ptCount val="2"/>
                  <c:pt idx="0">
                    <c:v>0.83398548516966653</c:v>
                  </c:pt>
                  <c:pt idx="1">
                    <c:v>0.8602403580884882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Sheet1!$B$86:$C$86</c:f>
              <c:strCache>
                <c:ptCount val="2"/>
                <c:pt idx="0">
                  <c:v>Tábor előtti BMI</c:v>
                </c:pt>
                <c:pt idx="1">
                  <c:v>Tábor utáni BMI</c:v>
                </c:pt>
              </c:strCache>
            </c:strRef>
          </c:cat>
          <c:val>
            <c:numRef>
              <c:f>Sheet1!$B$108:$C$108</c:f>
              <c:numCache>
                <c:formatCode>0.00</c:formatCode>
                <c:ptCount val="2"/>
                <c:pt idx="0">
                  <c:v>30.4</c:v>
                </c:pt>
                <c:pt idx="1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0ED-A6D9-CD553CAD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346975"/>
        <c:axId val="643327423"/>
      </c:barChart>
      <c:catAx>
        <c:axId val="64334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Felmérés</a:t>
                </a:r>
              </a:p>
            </c:rich>
          </c:tx>
          <c:layout>
            <c:manualLayout>
              <c:xMode val="edge"/>
              <c:yMode val="edge"/>
              <c:x val="0.81824190726159229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3327423"/>
        <c:crosses val="autoZero"/>
        <c:auto val="1"/>
        <c:lblAlgn val="ctr"/>
        <c:lblOffset val="100"/>
        <c:noMultiLvlLbl val="0"/>
      </c:catAx>
      <c:valAx>
        <c:axId val="64332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Átlag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3.2215382168138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334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14E-2"/>
          <c:y val="0.15546410608139002"/>
          <c:w val="0.86943285214348209"/>
          <c:h val="0.72380746645352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Munka1!$B$31:$C$31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plus>
            <c:minus>
              <c:numRef>
                <c:f>Munka1!$B$31:$C$31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Munka1!$B$1:$C$1</c:f>
              <c:strCache>
                <c:ptCount val="2"/>
                <c:pt idx="0">
                  <c:v>Férfiak fájdalma</c:v>
                </c:pt>
                <c:pt idx="1">
                  <c:v>Nők fájdalma</c:v>
                </c:pt>
              </c:strCache>
            </c:strRef>
          </c:cat>
          <c:val>
            <c:numRef>
              <c:f>Munka1!$B$27:$C$27</c:f>
              <c:numCache>
                <c:formatCode>0.00</c:formatCode>
                <c:ptCount val="2"/>
                <c:pt idx="0">
                  <c:v>7.55</c:v>
                </c:pt>
                <c:pt idx="1">
                  <c:v>6.3888888888888893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8-4C12-835D-E8F68FBE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4534527"/>
        <c:axId val="1634536191"/>
      </c:barChart>
      <c:catAx>
        <c:axId val="1634534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Nemek</a:t>
                </a:r>
              </a:p>
            </c:rich>
          </c:tx>
          <c:layout>
            <c:manualLayout>
              <c:xMode val="edge"/>
              <c:yMode val="edge"/>
              <c:x val="0.85975568678915126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536191"/>
        <c:crosses val="autoZero"/>
        <c:auto val="1"/>
        <c:lblAlgn val="ctr"/>
        <c:lblOffset val="100"/>
        <c:noMultiLvlLbl val="0"/>
      </c:catAx>
      <c:valAx>
        <c:axId val="163453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Átlag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4.065865223637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3453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3149606299219E-2"/>
          <c:y val="0.16059537798668233"/>
          <c:w val="0.87889129483814532"/>
          <c:h val="0.665478624807621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Munka1!$B$76:$C$76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plus>
            <c:minus>
              <c:numRef>
                <c:f>Munka1!$B$76:$C$76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Munka1!$B$45:$C$45</c:f>
              <c:strCache>
                <c:ptCount val="2"/>
                <c:pt idx="0">
                  <c:v>Férfiak fájdalma</c:v>
                </c:pt>
                <c:pt idx="1">
                  <c:v>Nők fájdalma</c:v>
                </c:pt>
              </c:strCache>
            </c:strRef>
          </c:cat>
          <c:val>
            <c:numRef>
              <c:f>Munka1!$B$72:$C$72</c:f>
              <c:numCache>
                <c:formatCode>0.00</c:formatCode>
                <c:ptCount val="2"/>
                <c:pt idx="0">
                  <c:v>7.55</c:v>
                </c:pt>
                <c:pt idx="1">
                  <c:v>6.3888888888888893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8-4C72-BEF2-23B13E40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750815"/>
        <c:axId val="247752895"/>
      </c:barChart>
      <c:catAx>
        <c:axId val="247750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Fájdalom</a:t>
                </a:r>
              </a:p>
            </c:rich>
          </c:tx>
          <c:layout>
            <c:manualLayout>
              <c:xMode val="edge"/>
              <c:yMode val="edge"/>
              <c:x val="0.86087379702537181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7752895"/>
        <c:crosses val="autoZero"/>
        <c:auto val="1"/>
        <c:lblAlgn val="ctr"/>
        <c:lblOffset val="100"/>
        <c:noMultiLvlLbl val="0"/>
      </c:catAx>
      <c:valAx>
        <c:axId val="24775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Fájdalom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5.77051546582529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775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72703412073507E-2"/>
          <c:y val="0.1388888888888889"/>
          <c:w val="0.90107174103237109"/>
          <c:h val="0.688584465975210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Munka1!$B$122:$C$122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plus>
            <c:minus>
              <c:numRef>
                <c:f>Munka1!$B$122:$C$122</c:f>
                <c:numCache>
                  <c:formatCode>General</c:formatCode>
                  <c:ptCount val="2"/>
                  <c:pt idx="0">
                    <c:v>0.43769227353905843</c:v>
                  </c:pt>
                  <c:pt idx="1">
                    <c:v>0.61653446148060065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Munka1!$B$91:$C$91</c:f>
              <c:strCache>
                <c:ptCount val="2"/>
                <c:pt idx="0">
                  <c:v>Férfiak fájdalma</c:v>
                </c:pt>
                <c:pt idx="1">
                  <c:v>Nők fájdalma</c:v>
                </c:pt>
              </c:strCache>
            </c:strRef>
          </c:cat>
          <c:val>
            <c:numRef>
              <c:f>Munka1!$B$118:$C$118</c:f>
              <c:numCache>
                <c:formatCode>0.00</c:formatCode>
                <c:ptCount val="2"/>
                <c:pt idx="0">
                  <c:v>7.55</c:v>
                </c:pt>
                <c:pt idx="1">
                  <c:v>6.3888888888888893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D4E-A410-BE31D1F6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8246543"/>
        <c:axId val="808236975"/>
      </c:barChart>
      <c:catAx>
        <c:axId val="808246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Fájdalom</a:t>
                </a:r>
              </a:p>
            </c:rich>
          </c:tx>
          <c:layout>
            <c:manualLayout>
              <c:xMode val="edge"/>
              <c:yMode val="edge"/>
              <c:x val="0.8422071303587053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8236975"/>
        <c:crosses val="autoZero"/>
        <c:auto val="1"/>
        <c:lblAlgn val="ctr"/>
        <c:lblOffset val="100"/>
        <c:noMultiLvlLbl val="0"/>
      </c:catAx>
      <c:valAx>
        <c:axId val="80823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Átlag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39621609798775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824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22</xdr:row>
      <xdr:rowOff>95250</xdr:rowOff>
    </xdr:from>
    <xdr:to>
      <xdr:col>8</xdr:col>
      <xdr:colOff>449580</xdr:colOff>
      <xdr:row>39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E3D3A49-B0E3-4EC5-9C5F-2CE3383A8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396240</xdr:colOff>
      <xdr:row>65</xdr:row>
      <xdr:rowOff>125730</xdr:rowOff>
    </xdr:from>
    <xdr:to>
      <xdr:col>8</xdr:col>
      <xdr:colOff>365760</xdr:colOff>
      <xdr:row>81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7B7633-1243-49E7-9C53-44522B02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396240</xdr:colOff>
      <xdr:row>100</xdr:row>
      <xdr:rowOff>99060</xdr:rowOff>
    </xdr:from>
    <xdr:to>
      <xdr:col>8</xdr:col>
      <xdr:colOff>365760</xdr:colOff>
      <xdr:row>117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92EC6AB-7E4B-4324-8474-E8DD7D784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25</xdr:row>
      <xdr:rowOff>121920</xdr:rowOff>
    </xdr:from>
    <xdr:to>
      <xdr:col>8</xdr:col>
      <xdr:colOff>807720</xdr:colOff>
      <xdr:row>40</xdr:row>
      <xdr:rowOff>156210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E664CA-0AF5-4E14-8E54-27EF7AE2B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312420</xdr:colOff>
      <xdr:row>70</xdr:row>
      <xdr:rowOff>175260</xdr:rowOff>
    </xdr:from>
    <xdr:to>
      <xdr:col>8</xdr:col>
      <xdr:colOff>853440</xdr:colOff>
      <xdr:row>88</xdr:row>
      <xdr:rowOff>125730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2F8827-806C-4D15-8399-E82A426EA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579120</xdr:colOff>
      <xdr:row>117</xdr:row>
      <xdr:rowOff>80010</xdr:rowOff>
    </xdr:from>
    <xdr:to>
      <xdr:col>9</xdr:col>
      <xdr:colOff>30480</xdr:colOff>
      <xdr:row>134</xdr:row>
      <xdr:rowOff>45720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C3127EF-4DEF-4C13-B024-7117FFD2D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70" workbookViewId="0">
      <selection activeCell="L115" sqref="L115"/>
    </sheetView>
  </sheetViews>
  <sheetFormatPr defaultRowHeight="14.4" x14ac:dyDescent="0.3"/>
  <cols>
    <col min="2" max="2" width="14.6640625" customWidth="1"/>
    <col min="3" max="3" width="14.21875" customWidth="1"/>
    <col min="5" max="5" width="24.88671875" customWidth="1"/>
    <col min="6" max="6" width="15.5546875" bestFit="1" customWidth="1"/>
    <col min="10" max="10" width="14.6640625" customWidth="1"/>
    <col min="11" max="11" width="18.77734375" customWidth="1"/>
    <col min="12" max="12" width="11.21875" customWidth="1"/>
    <col min="13" max="13" width="25.109375" customWidth="1"/>
  </cols>
  <sheetData>
    <row r="1" spans="2:14" x14ac:dyDescent="0.3">
      <c r="B1" t="s">
        <v>1</v>
      </c>
      <c r="C1" t="s">
        <v>2</v>
      </c>
      <c r="E1" t="s">
        <v>3</v>
      </c>
      <c r="J1" s="4" t="s">
        <v>0</v>
      </c>
      <c r="K1" s="4"/>
      <c r="M1" s="4" t="s">
        <v>29</v>
      </c>
      <c r="N1" s="4"/>
    </row>
    <row r="2" spans="2:14" ht="15" thickBot="1" x14ac:dyDescent="0.35">
      <c r="B2">
        <v>30</v>
      </c>
      <c r="C2">
        <v>26</v>
      </c>
      <c r="J2" s="1"/>
      <c r="K2" s="1"/>
      <c r="M2" s="1"/>
      <c r="N2" s="1"/>
    </row>
    <row r="3" spans="2:14" x14ac:dyDescent="0.3">
      <c r="B3">
        <v>29</v>
      </c>
      <c r="C3">
        <v>27</v>
      </c>
      <c r="E3" s="3"/>
      <c r="F3" s="3" t="s">
        <v>4</v>
      </c>
      <c r="G3" s="3" t="s">
        <v>5</v>
      </c>
      <c r="J3" s="1" t="s">
        <v>6</v>
      </c>
      <c r="K3" s="1">
        <v>30.4</v>
      </c>
      <c r="M3" s="1" t="s">
        <v>6</v>
      </c>
      <c r="N3" s="1">
        <v>27.2</v>
      </c>
    </row>
    <row r="4" spans="2:14" x14ac:dyDescent="0.3">
      <c r="B4">
        <v>28</v>
      </c>
      <c r="C4">
        <v>26</v>
      </c>
      <c r="E4" s="1" t="s">
        <v>6</v>
      </c>
      <c r="F4" s="1">
        <v>30.4</v>
      </c>
      <c r="G4" s="1">
        <v>27.2</v>
      </c>
      <c r="J4" s="1" t="s">
        <v>17</v>
      </c>
      <c r="K4" s="1">
        <v>0.4255027985559523</v>
      </c>
      <c r="M4" s="1" t="s">
        <v>17</v>
      </c>
      <c r="N4" s="1">
        <v>0.43889814188188175</v>
      </c>
    </row>
    <row r="5" spans="2:14" x14ac:dyDescent="0.3">
      <c r="B5">
        <v>32</v>
      </c>
      <c r="C5">
        <v>28</v>
      </c>
      <c r="E5" s="1" t="s">
        <v>7</v>
      </c>
      <c r="F5" s="1">
        <v>3.6210526315789466</v>
      </c>
      <c r="G5" s="1">
        <v>3.8526315789473684</v>
      </c>
      <c r="J5" s="1" t="s">
        <v>18</v>
      </c>
      <c r="K5" s="1">
        <v>31</v>
      </c>
      <c r="M5" s="1" t="s">
        <v>18</v>
      </c>
      <c r="N5" s="1">
        <v>27.5</v>
      </c>
    </row>
    <row r="6" spans="2:14" x14ac:dyDescent="0.3">
      <c r="B6">
        <v>33</v>
      </c>
      <c r="C6">
        <v>29</v>
      </c>
      <c r="E6" s="1" t="s">
        <v>8</v>
      </c>
      <c r="F6" s="1">
        <v>20</v>
      </c>
      <c r="G6" s="1">
        <v>20</v>
      </c>
      <c r="J6" s="1" t="s">
        <v>19</v>
      </c>
      <c r="K6" s="1">
        <v>31</v>
      </c>
      <c r="M6" s="1" t="s">
        <v>19</v>
      </c>
      <c r="N6" s="1">
        <v>26</v>
      </c>
    </row>
    <row r="7" spans="2:14" x14ac:dyDescent="0.3">
      <c r="B7">
        <v>31</v>
      </c>
      <c r="C7">
        <v>26</v>
      </c>
      <c r="E7" s="1" t="s">
        <v>9</v>
      </c>
      <c r="F7" s="1">
        <v>0.83702163832667353</v>
      </c>
      <c r="G7" s="1"/>
      <c r="J7" s="1" t="s">
        <v>20</v>
      </c>
      <c r="K7" s="1">
        <v>1.9029063643750175</v>
      </c>
      <c r="M7" s="1" t="s">
        <v>20</v>
      </c>
      <c r="N7" s="1">
        <v>1.9628121608924702</v>
      </c>
    </row>
    <row r="8" spans="2:14" x14ac:dyDescent="0.3">
      <c r="B8">
        <v>30</v>
      </c>
      <c r="C8">
        <v>25</v>
      </c>
      <c r="E8" s="1" t="s">
        <v>10</v>
      </c>
      <c r="F8" s="1">
        <v>0</v>
      </c>
      <c r="G8" s="1"/>
      <c r="J8" s="1" t="s">
        <v>21</v>
      </c>
      <c r="K8" s="1">
        <v>3.6210526315789466</v>
      </c>
      <c r="M8" s="1" t="s">
        <v>21</v>
      </c>
      <c r="N8" s="1">
        <v>3.8526315789473684</v>
      </c>
    </row>
    <row r="9" spans="2:14" x14ac:dyDescent="0.3">
      <c r="B9">
        <v>28</v>
      </c>
      <c r="C9">
        <v>26</v>
      </c>
      <c r="E9" s="1" t="s">
        <v>11</v>
      </c>
      <c r="F9" s="1">
        <v>19</v>
      </c>
      <c r="G9" s="1"/>
      <c r="J9" s="1" t="s">
        <v>22</v>
      </c>
      <c r="K9" s="1">
        <v>-0.79121332145621981</v>
      </c>
      <c r="M9" s="1" t="s">
        <v>22</v>
      </c>
      <c r="N9" s="1">
        <v>-1.0061293172648433</v>
      </c>
    </row>
    <row r="10" spans="2:14" x14ac:dyDescent="0.3">
      <c r="B10">
        <v>27</v>
      </c>
      <c r="C10">
        <v>25</v>
      </c>
      <c r="E10" s="1" t="s">
        <v>12</v>
      </c>
      <c r="F10" s="1">
        <v>12.950835414406075</v>
      </c>
      <c r="G10" s="1"/>
      <c r="J10" s="1" t="s">
        <v>23</v>
      </c>
      <c r="K10" s="1">
        <v>-0.38904177913268967</v>
      </c>
      <c r="M10" s="1" t="s">
        <v>23</v>
      </c>
      <c r="N10" s="1">
        <v>0.15404833317046646</v>
      </c>
    </row>
    <row r="11" spans="2:14" x14ac:dyDescent="0.3">
      <c r="B11">
        <v>27</v>
      </c>
      <c r="C11">
        <v>24</v>
      </c>
      <c r="E11" s="1" t="s">
        <v>13</v>
      </c>
      <c r="F11" s="1">
        <v>3.5364189675293439E-11</v>
      </c>
      <c r="G11" s="1"/>
      <c r="J11" s="1" t="s">
        <v>24</v>
      </c>
      <c r="K11" s="1">
        <v>6</v>
      </c>
      <c r="M11" s="1" t="s">
        <v>24</v>
      </c>
      <c r="N11" s="1">
        <v>7</v>
      </c>
    </row>
    <row r="12" spans="2:14" x14ac:dyDescent="0.3">
      <c r="B12">
        <v>29</v>
      </c>
      <c r="C12">
        <v>25</v>
      </c>
      <c r="E12" s="1" t="s">
        <v>14</v>
      </c>
      <c r="F12" s="1">
        <v>1.7291328115213698</v>
      </c>
      <c r="G12" s="1"/>
      <c r="J12" s="1" t="s">
        <v>25</v>
      </c>
      <c r="K12" s="1">
        <v>27</v>
      </c>
      <c r="M12" s="1" t="s">
        <v>25</v>
      </c>
      <c r="N12" s="1">
        <v>24</v>
      </c>
    </row>
    <row r="13" spans="2:14" x14ac:dyDescent="0.3">
      <c r="B13">
        <v>30</v>
      </c>
      <c r="C13">
        <v>25</v>
      </c>
      <c r="E13" s="1" t="s">
        <v>15</v>
      </c>
      <c r="F13" s="6">
        <v>7.0728379350586879E-11</v>
      </c>
      <c r="G13" s="1"/>
      <c r="J13" s="1" t="s">
        <v>26</v>
      </c>
      <c r="K13" s="1">
        <v>33</v>
      </c>
      <c r="M13" s="1" t="s">
        <v>26</v>
      </c>
      <c r="N13" s="1">
        <v>31</v>
      </c>
    </row>
    <row r="14" spans="2:14" ht="15" thickBot="1" x14ac:dyDescent="0.35">
      <c r="B14">
        <v>31</v>
      </c>
      <c r="C14">
        <v>28</v>
      </c>
      <c r="E14" s="2" t="s">
        <v>16</v>
      </c>
      <c r="F14" s="2">
        <v>2.0930240544083096</v>
      </c>
      <c r="G14" s="2"/>
      <c r="J14" s="1" t="s">
        <v>27</v>
      </c>
      <c r="K14" s="1">
        <v>608</v>
      </c>
      <c r="M14" s="1" t="s">
        <v>27</v>
      </c>
      <c r="N14" s="1">
        <v>544</v>
      </c>
    </row>
    <row r="15" spans="2:14" ht="15" thickBot="1" x14ac:dyDescent="0.35">
      <c r="B15">
        <v>32</v>
      </c>
      <c r="C15">
        <v>28</v>
      </c>
      <c r="J15" s="2" t="s">
        <v>28</v>
      </c>
      <c r="K15" s="2">
        <v>20</v>
      </c>
      <c r="M15" s="2" t="s">
        <v>28</v>
      </c>
      <c r="N15" s="2">
        <v>20</v>
      </c>
    </row>
    <row r="16" spans="2:14" x14ac:dyDescent="0.3">
      <c r="B16">
        <v>31</v>
      </c>
      <c r="C16">
        <v>29</v>
      </c>
      <c r="K16">
        <v>0</v>
      </c>
      <c r="N16">
        <v>0</v>
      </c>
    </row>
    <row r="17" spans="1:14" x14ac:dyDescent="0.3">
      <c r="B17">
        <v>33</v>
      </c>
      <c r="C17">
        <v>31</v>
      </c>
    </row>
    <row r="18" spans="1:14" x14ac:dyDescent="0.3">
      <c r="B18">
        <v>31</v>
      </c>
      <c r="C18">
        <v>29</v>
      </c>
    </row>
    <row r="19" spans="1:14" x14ac:dyDescent="0.3">
      <c r="B19">
        <v>33</v>
      </c>
      <c r="C19">
        <v>30</v>
      </c>
    </row>
    <row r="20" spans="1:14" x14ac:dyDescent="0.3">
      <c r="B20">
        <v>32</v>
      </c>
      <c r="C20">
        <v>29</v>
      </c>
      <c r="E20" t="s">
        <v>30</v>
      </c>
    </row>
    <row r="21" spans="1:14" x14ac:dyDescent="0.3">
      <c r="B21">
        <v>31</v>
      </c>
      <c r="C21">
        <v>28</v>
      </c>
      <c r="E21" t="s">
        <v>31</v>
      </c>
    </row>
    <row r="22" spans="1:14" x14ac:dyDescent="0.3">
      <c r="E22" t="s">
        <v>32</v>
      </c>
    </row>
    <row r="24" spans="1:14" x14ac:dyDescent="0.3">
      <c r="A24" t="s">
        <v>33</v>
      </c>
      <c r="B24" s="5">
        <f>AVERAGE(B2:B21)</f>
        <v>30.4</v>
      </c>
      <c r="C24" s="5">
        <f>AVERAGE(C2:C21)</f>
        <v>27.2</v>
      </c>
      <c r="J24" s="9" t="s">
        <v>39</v>
      </c>
      <c r="K24" s="9" t="s">
        <v>44</v>
      </c>
      <c r="L24" s="9" t="s">
        <v>48</v>
      </c>
      <c r="M24" s="9" t="s">
        <v>49</v>
      </c>
      <c r="N24" s="9" t="s">
        <v>50</v>
      </c>
    </row>
    <row r="25" spans="1:14" x14ac:dyDescent="0.3">
      <c r="A25" t="s">
        <v>34</v>
      </c>
      <c r="B25" s="5">
        <f>COUNT(B2:B21)</f>
        <v>20</v>
      </c>
      <c r="C25" s="5">
        <f>COUNT(C2:C21)</f>
        <v>20</v>
      </c>
      <c r="J25" s="9" t="s">
        <v>40</v>
      </c>
      <c r="K25" s="9" t="s">
        <v>45</v>
      </c>
      <c r="L25" s="9">
        <v>29.99</v>
      </c>
      <c r="M25" s="9">
        <f t="array" ref="M25:M26">FREQUENCY(B2:B21,L25:L26)</f>
        <v>6</v>
      </c>
      <c r="N25" s="9">
        <f t="array" ref="N25:N26">FREQUENCY(B2:B21,L25:L26)*100/20</f>
        <v>30</v>
      </c>
    </row>
    <row r="26" spans="1:14" x14ac:dyDescent="0.3">
      <c r="A26" t="s">
        <v>20</v>
      </c>
      <c r="B26" s="5">
        <f>STDEV(B2:B21)</f>
        <v>1.9029063643750175</v>
      </c>
      <c r="C26" s="5">
        <f>STDEV(C2:C21)</f>
        <v>1.9628121608924702</v>
      </c>
      <c r="J26" s="9" t="s">
        <v>41</v>
      </c>
      <c r="K26" s="9" t="s">
        <v>46</v>
      </c>
      <c r="L26" s="9">
        <v>34.99</v>
      </c>
      <c r="M26" s="9">
        <v>14</v>
      </c>
      <c r="N26" s="9">
        <v>70</v>
      </c>
    </row>
    <row r="27" spans="1:14" x14ac:dyDescent="0.3">
      <c r="A27" t="s">
        <v>35</v>
      </c>
      <c r="B27" s="5">
        <f>B26/SQRT(B25)</f>
        <v>0.4255027985559523</v>
      </c>
      <c r="C27" s="5">
        <f>C26/SQRT(C25)</f>
        <v>0.43889814188188175</v>
      </c>
      <c r="J27" s="7"/>
      <c r="K27" s="7"/>
      <c r="L27" s="7"/>
      <c r="M27" s="7"/>
      <c r="N27" s="7"/>
    </row>
    <row r="28" spans="1:14" x14ac:dyDescent="0.3">
      <c r="A28" t="s">
        <v>36</v>
      </c>
      <c r="B28" s="5">
        <f>1.96*B27</f>
        <v>0.83398548516966653</v>
      </c>
      <c r="C28" s="5">
        <f>1.96*C27</f>
        <v>0.8602403580884882</v>
      </c>
      <c r="J28" s="8" t="s">
        <v>42</v>
      </c>
      <c r="K28" s="8" t="s">
        <v>47</v>
      </c>
      <c r="L28" s="8">
        <v>24.99</v>
      </c>
      <c r="M28" s="8">
        <f t="array" ref="M28:M30">FREQUENCY(C2:C21,L28:L30)</f>
        <v>1</v>
      </c>
      <c r="N28" s="8">
        <f t="array" ref="N28:N30">FREQUENCY(C2:C21,L28:L30)*100/20</f>
        <v>5</v>
      </c>
    </row>
    <row r="29" spans="1:14" x14ac:dyDescent="0.3">
      <c r="A29" t="s">
        <v>37</v>
      </c>
      <c r="B29" s="5">
        <f>B24-B28</f>
        <v>29.566014514830332</v>
      </c>
      <c r="C29" s="5">
        <f>C24-C28</f>
        <v>26.33975964191151</v>
      </c>
      <c r="J29" s="8" t="s">
        <v>40</v>
      </c>
      <c r="K29" s="8" t="s">
        <v>45</v>
      </c>
      <c r="L29" s="8">
        <v>29.99</v>
      </c>
      <c r="M29" s="8">
        <v>17</v>
      </c>
      <c r="N29" s="8">
        <v>85</v>
      </c>
    </row>
    <row r="30" spans="1:14" x14ac:dyDescent="0.3">
      <c r="A30" t="s">
        <v>38</v>
      </c>
      <c r="B30" s="5">
        <f>B24+B28</f>
        <v>31.233985485169665</v>
      </c>
      <c r="C30" s="5">
        <f>C24+C28</f>
        <v>28.060240358088489</v>
      </c>
      <c r="J30" s="8" t="s">
        <v>43</v>
      </c>
      <c r="K30" s="8" t="s">
        <v>46</v>
      </c>
      <c r="L30" s="8">
        <v>34.99</v>
      </c>
      <c r="M30" s="8">
        <v>2</v>
      </c>
      <c r="N30" s="8">
        <v>10</v>
      </c>
    </row>
    <row r="44" spans="2:14" ht="15" thickBot="1" x14ac:dyDescent="0.35"/>
    <row r="45" spans="2:14" x14ac:dyDescent="0.3">
      <c r="B45" t="s">
        <v>1</v>
      </c>
      <c r="C45" t="s">
        <v>2</v>
      </c>
      <c r="E45" t="s">
        <v>3</v>
      </c>
      <c r="J45" s="4" t="s">
        <v>0</v>
      </c>
      <c r="K45" s="4"/>
      <c r="M45" s="4" t="s">
        <v>84</v>
      </c>
      <c r="N45" s="4"/>
    </row>
    <row r="46" spans="2:14" ht="15" thickBot="1" x14ac:dyDescent="0.35">
      <c r="B46">
        <v>30</v>
      </c>
      <c r="C46">
        <v>26</v>
      </c>
      <c r="J46" s="1"/>
      <c r="K46" s="1"/>
      <c r="M46" s="1"/>
      <c r="N46" s="1"/>
    </row>
    <row r="47" spans="2:14" x14ac:dyDescent="0.3">
      <c r="B47">
        <v>29</v>
      </c>
      <c r="C47">
        <v>27</v>
      </c>
      <c r="E47" s="3"/>
      <c r="F47" s="3" t="s">
        <v>4</v>
      </c>
      <c r="G47" s="3" t="s">
        <v>5</v>
      </c>
      <c r="J47" s="1" t="s">
        <v>6</v>
      </c>
      <c r="K47" s="1">
        <v>30.4</v>
      </c>
      <c r="M47" s="1" t="s">
        <v>6</v>
      </c>
      <c r="N47" s="1">
        <v>27.2</v>
      </c>
    </row>
    <row r="48" spans="2:14" x14ac:dyDescent="0.3">
      <c r="B48">
        <v>28</v>
      </c>
      <c r="C48">
        <v>26</v>
      </c>
      <c r="E48" s="1" t="s">
        <v>6</v>
      </c>
      <c r="F48" s="1">
        <v>30.4</v>
      </c>
      <c r="G48" s="1">
        <v>27.2</v>
      </c>
      <c r="J48" s="1" t="s">
        <v>17</v>
      </c>
      <c r="K48" s="1">
        <v>0.4255027985559523</v>
      </c>
      <c r="M48" s="1" t="s">
        <v>17</v>
      </c>
      <c r="N48" s="1">
        <v>0.43889814188188175</v>
      </c>
    </row>
    <row r="49" spans="2:14" x14ac:dyDescent="0.3">
      <c r="B49">
        <v>32</v>
      </c>
      <c r="C49">
        <v>28</v>
      </c>
      <c r="E49" s="1" t="s">
        <v>7</v>
      </c>
      <c r="F49" s="1">
        <v>3.6210526315789466</v>
      </c>
      <c r="G49" s="1">
        <v>3.8526315789473684</v>
      </c>
      <c r="J49" s="1" t="s">
        <v>18</v>
      </c>
      <c r="K49" s="1">
        <v>31</v>
      </c>
      <c r="M49" s="1" t="s">
        <v>18</v>
      </c>
      <c r="N49" s="1">
        <v>27.5</v>
      </c>
    </row>
    <row r="50" spans="2:14" x14ac:dyDescent="0.3">
      <c r="B50">
        <v>33</v>
      </c>
      <c r="C50">
        <v>29</v>
      </c>
      <c r="E50" s="1" t="s">
        <v>8</v>
      </c>
      <c r="F50" s="1">
        <v>20</v>
      </c>
      <c r="G50" s="1">
        <v>20</v>
      </c>
      <c r="J50" s="1" t="s">
        <v>19</v>
      </c>
      <c r="K50" s="1">
        <v>31</v>
      </c>
      <c r="M50" s="1" t="s">
        <v>19</v>
      </c>
      <c r="N50" s="1">
        <v>26</v>
      </c>
    </row>
    <row r="51" spans="2:14" x14ac:dyDescent="0.3">
      <c r="B51">
        <v>31</v>
      </c>
      <c r="C51">
        <v>26</v>
      </c>
      <c r="E51" s="1" t="s">
        <v>9</v>
      </c>
      <c r="F51" s="1">
        <v>0.83702163832667353</v>
      </c>
      <c r="G51" s="1"/>
      <c r="J51" s="1" t="s">
        <v>20</v>
      </c>
      <c r="K51" s="1">
        <v>1.9029063643750175</v>
      </c>
      <c r="M51" s="1" t="s">
        <v>20</v>
      </c>
      <c r="N51" s="1">
        <v>1.9628121608924702</v>
      </c>
    </row>
    <row r="52" spans="2:14" x14ac:dyDescent="0.3">
      <c r="B52">
        <v>30</v>
      </c>
      <c r="C52">
        <v>25</v>
      </c>
      <c r="E52" s="1" t="s">
        <v>10</v>
      </c>
      <c r="F52" s="1">
        <v>0</v>
      </c>
      <c r="G52" s="1"/>
      <c r="J52" s="1" t="s">
        <v>21</v>
      </c>
      <c r="K52" s="1">
        <v>3.6210526315789466</v>
      </c>
      <c r="M52" s="1" t="s">
        <v>21</v>
      </c>
      <c r="N52" s="1">
        <v>3.8526315789473684</v>
      </c>
    </row>
    <row r="53" spans="2:14" x14ac:dyDescent="0.3">
      <c r="B53">
        <v>28</v>
      </c>
      <c r="C53">
        <v>26</v>
      </c>
      <c r="E53" s="1" t="s">
        <v>11</v>
      </c>
      <c r="F53" s="1">
        <v>19</v>
      </c>
      <c r="G53" s="1"/>
      <c r="J53" s="1" t="s">
        <v>22</v>
      </c>
      <c r="K53" s="1">
        <v>-0.79121332145621981</v>
      </c>
      <c r="M53" s="1" t="s">
        <v>22</v>
      </c>
      <c r="N53" s="1">
        <v>-1.0061293172648433</v>
      </c>
    </row>
    <row r="54" spans="2:14" x14ac:dyDescent="0.3">
      <c r="B54">
        <v>27</v>
      </c>
      <c r="C54">
        <v>25</v>
      </c>
      <c r="E54" s="1" t="s">
        <v>12</v>
      </c>
      <c r="F54" s="1">
        <v>12.950835414406075</v>
      </c>
      <c r="G54" s="1"/>
      <c r="J54" s="1" t="s">
        <v>23</v>
      </c>
      <c r="K54" s="1">
        <v>-0.38904177913268967</v>
      </c>
      <c r="M54" s="1" t="s">
        <v>23</v>
      </c>
      <c r="N54" s="1">
        <v>0.15404833317046646</v>
      </c>
    </row>
    <row r="55" spans="2:14" x14ac:dyDescent="0.3">
      <c r="B55">
        <v>27</v>
      </c>
      <c r="C55">
        <v>24</v>
      </c>
      <c r="E55" s="1" t="s">
        <v>13</v>
      </c>
      <c r="F55" s="1">
        <v>3.5364189675293439E-11</v>
      </c>
      <c r="G55" s="1"/>
      <c r="J55" s="1" t="s">
        <v>24</v>
      </c>
      <c r="K55" s="1">
        <v>6</v>
      </c>
      <c r="M55" s="1" t="s">
        <v>24</v>
      </c>
      <c r="N55" s="1">
        <v>7</v>
      </c>
    </row>
    <row r="56" spans="2:14" x14ac:dyDescent="0.3">
      <c r="B56">
        <v>29</v>
      </c>
      <c r="C56">
        <v>25</v>
      </c>
      <c r="E56" s="1" t="s">
        <v>14</v>
      </c>
      <c r="F56" s="1">
        <v>1.7291328115213698</v>
      </c>
      <c r="G56" s="1"/>
      <c r="J56" s="1" t="s">
        <v>25</v>
      </c>
      <c r="K56" s="1">
        <v>27</v>
      </c>
      <c r="M56" s="1" t="s">
        <v>25</v>
      </c>
      <c r="N56" s="1">
        <v>24</v>
      </c>
    </row>
    <row r="57" spans="2:14" x14ac:dyDescent="0.3">
      <c r="B57">
        <v>30</v>
      </c>
      <c r="C57">
        <v>25</v>
      </c>
      <c r="E57" s="1" t="s">
        <v>15</v>
      </c>
      <c r="F57" s="6">
        <v>7.0728379350586879E-11</v>
      </c>
      <c r="G57" s="1"/>
      <c r="J57" s="1" t="s">
        <v>26</v>
      </c>
      <c r="K57" s="1">
        <v>33</v>
      </c>
      <c r="M57" s="1" t="s">
        <v>26</v>
      </c>
      <c r="N57" s="1">
        <v>31</v>
      </c>
    </row>
    <row r="58" spans="2:14" ht="15" thickBot="1" x14ac:dyDescent="0.35">
      <c r="B58">
        <v>31</v>
      </c>
      <c r="C58">
        <v>28</v>
      </c>
      <c r="E58" s="2" t="s">
        <v>16</v>
      </c>
      <c r="F58" s="2">
        <v>2.0930240544083096</v>
      </c>
      <c r="G58" s="2"/>
      <c r="J58" s="1" t="s">
        <v>27</v>
      </c>
      <c r="K58" s="1">
        <v>608</v>
      </c>
      <c r="M58" s="1" t="s">
        <v>27</v>
      </c>
      <c r="N58" s="1">
        <v>544</v>
      </c>
    </row>
    <row r="59" spans="2:14" ht="15" thickBot="1" x14ac:dyDescent="0.35">
      <c r="B59">
        <v>32</v>
      </c>
      <c r="C59">
        <v>28</v>
      </c>
      <c r="J59" s="2" t="s">
        <v>28</v>
      </c>
      <c r="K59" s="2">
        <v>20</v>
      </c>
      <c r="M59" s="2" t="s">
        <v>28</v>
      </c>
      <c r="N59" s="2">
        <v>20</v>
      </c>
    </row>
    <row r="60" spans="2:14" x14ac:dyDescent="0.3">
      <c r="B60">
        <v>31</v>
      </c>
      <c r="C60">
        <v>29</v>
      </c>
      <c r="E60" t="s">
        <v>81</v>
      </c>
      <c r="K60">
        <v>0</v>
      </c>
      <c r="N60">
        <v>0</v>
      </c>
    </row>
    <row r="61" spans="2:14" x14ac:dyDescent="0.3">
      <c r="B61">
        <v>33</v>
      </c>
      <c r="C61">
        <v>31</v>
      </c>
      <c r="E61" t="s">
        <v>82</v>
      </c>
    </row>
    <row r="62" spans="2:14" x14ac:dyDescent="0.3">
      <c r="B62">
        <v>31</v>
      </c>
      <c r="C62">
        <v>29</v>
      </c>
      <c r="E62" t="s">
        <v>83</v>
      </c>
    </row>
    <row r="63" spans="2:14" x14ac:dyDescent="0.3">
      <c r="B63">
        <v>33</v>
      </c>
      <c r="C63">
        <v>30</v>
      </c>
    </row>
    <row r="64" spans="2:14" x14ac:dyDescent="0.3">
      <c r="B64">
        <v>32</v>
      </c>
      <c r="C64">
        <v>29</v>
      </c>
    </row>
    <row r="65" spans="1:14" x14ac:dyDescent="0.3">
      <c r="B65">
        <v>31</v>
      </c>
      <c r="C65">
        <v>28</v>
      </c>
    </row>
    <row r="67" spans="1:14" x14ac:dyDescent="0.3">
      <c r="J67" t="s">
        <v>39</v>
      </c>
      <c r="K67" t="s">
        <v>44</v>
      </c>
      <c r="L67" t="s">
        <v>66</v>
      </c>
      <c r="M67" t="s">
        <v>49</v>
      </c>
      <c r="N67" t="s">
        <v>50</v>
      </c>
    </row>
    <row r="68" spans="1:14" x14ac:dyDescent="0.3">
      <c r="A68" t="s">
        <v>33</v>
      </c>
      <c r="B68" s="5">
        <f>AVERAGE(B46:B65)</f>
        <v>30.4</v>
      </c>
      <c r="C68" s="5">
        <f>AVERAGE(C46:C65)</f>
        <v>27.2</v>
      </c>
      <c r="J68" t="s">
        <v>40</v>
      </c>
      <c r="K68" t="s">
        <v>45</v>
      </c>
      <c r="L68">
        <v>29.99</v>
      </c>
      <c r="M68">
        <f t="array" ref="M68:M69">FREQUENCY(B46:B65,L68:L69)</f>
        <v>6</v>
      </c>
      <c r="N68">
        <f t="array" ref="N68:N69">FREQUENCY(B46:B65,L68:L69)*100/20</f>
        <v>30</v>
      </c>
    </row>
    <row r="69" spans="1:14" x14ac:dyDescent="0.3">
      <c r="A69" t="s">
        <v>34</v>
      </c>
      <c r="B69" s="5">
        <f>COUNT(B46:B65)</f>
        <v>20</v>
      </c>
      <c r="C69" s="5">
        <f>COUNT(C46:C65)</f>
        <v>20</v>
      </c>
      <c r="J69" t="s">
        <v>41</v>
      </c>
      <c r="K69" t="s">
        <v>46</v>
      </c>
      <c r="L69">
        <v>34.99</v>
      </c>
      <c r="M69">
        <v>14</v>
      </c>
      <c r="N69">
        <v>70</v>
      </c>
    </row>
    <row r="70" spans="1:14" x14ac:dyDescent="0.3">
      <c r="A70" t="s">
        <v>20</v>
      </c>
      <c r="B70" s="5">
        <f>STDEV(B46:B65)</f>
        <v>1.9029063643750175</v>
      </c>
      <c r="C70" s="5">
        <f>STDEV(C46:C65)</f>
        <v>1.9628121608924702</v>
      </c>
    </row>
    <row r="71" spans="1:14" x14ac:dyDescent="0.3">
      <c r="A71" t="s">
        <v>35</v>
      </c>
      <c r="B71" s="5">
        <f>B70/SQRT(B69)</f>
        <v>0.4255027985559523</v>
      </c>
      <c r="C71" s="5">
        <f>C70/SQRT(C69)</f>
        <v>0.43889814188188175</v>
      </c>
      <c r="J71" t="s">
        <v>42</v>
      </c>
      <c r="K71" t="s">
        <v>85</v>
      </c>
      <c r="L71">
        <v>24.99</v>
      </c>
      <c r="M71">
        <f t="array" ref="M71:M73">FREQUENCY(C46:C65,L71:L73)</f>
        <v>1</v>
      </c>
      <c r="N71">
        <f t="array" ref="N71:N73">FREQUENCY(C46:C65,L71:L73)*100/20</f>
        <v>5</v>
      </c>
    </row>
    <row r="72" spans="1:14" x14ac:dyDescent="0.3">
      <c r="A72" t="s">
        <v>36</v>
      </c>
      <c r="B72" s="5">
        <f>1.96*B71</f>
        <v>0.83398548516966653</v>
      </c>
      <c r="C72" s="5">
        <f>1.96*C71</f>
        <v>0.8602403580884882</v>
      </c>
      <c r="J72" t="s">
        <v>40</v>
      </c>
      <c r="K72" t="s">
        <v>45</v>
      </c>
      <c r="L72">
        <v>29.99</v>
      </c>
      <c r="M72">
        <v>17</v>
      </c>
      <c r="N72">
        <v>85</v>
      </c>
    </row>
    <row r="73" spans="1:14" x14ac:dyDescent="0.3">
      <c r="A73" t="s">
        <v>37</v>
      </c>
      <c r="B73" s="5">
        <f>B68-B72</f>
        <v>29.566014514830332</v>
      </c>
      <c r="C73" s="5">
        <f>C68-C72</f>
        <v>26.33975964191151</v>
      </c>
      <c r="J73" t="s">
        <v>41</v>
      </c>
      <c r="K73" t="s">
        <v>46</v>
      </c>
      <c r="L73">
        <v>34.99</v>
      </c>
      <c r="M73">
        <v>2</v>
      </c>
      <c r="N73">
        <v>10</v>
      </c>
    </row>
    <row r="74" spans="1:14" x14ac:dyDescent="0.3">
      <c r="A74" t="s">
        <v>38</v>
      </c>
      <c r="B74" s="5">
        <f>B68+B72</f>
        <v>31.233985485169665</v>
      </c>
      <c r="C74" s="5">
        <f>C68+C72</f>
        <v>28.060240358088489</v>
      </c>
    </row>
    <row r="85" spans="2:14" ht="15" thickBot="1" x14ac:dyDescent="0.35"/>
    <row r="86" spans="2:14" x14ac:dyDescent="0.3">
      <c r="B86" t="s">
        <v>1</v>
      </c>
      <c r="C86" t="s">
        <v>2</v>
      </c>
      <c r="E86" t="s">
        <v>3</v>
      </c>
      <c r="J86" s="4" t="s">
        <v>0</v>
      </c>
      <c r="K86" s="4"/>
      <c r="M86" s="4" t="s">
        <v>84</v>
      </c>
      <c r="N86" s="4"/>
    </row>
    <row r="87" spans="2:14" ht="15" thickBot="1" x14ac:dyDescent="0.35">
      <c r="B87">
        <v>30</v>
      </c>
      <c r="C87">
        <v>26</v>
      </c>
      <c r="J87" s="1"/>
      <c r="K87" s="1"/>
      <c r="M87" s="1"/>
      <c r="N87" s="1"/>
    </row>
    <row r="88" spans="2:14" x14ac:dyDescent="0.3">
      <c r="B88">
        <v>29</v>
      </c>
      <c r="C88">
        <v>27</v>
      </c>
      <c r="E88" s="3"/>
      <c r="F88" s="3" t="s">
        <v>4</v>
      </c>
      <c r="G88" s="3" t="s">
        <v>5</v>
      </c>
      <c r="J88" s="1" t="s">
        <v>6</v>
      </c>
      <c r="K88" s="1">
        <v>30.4</v>
      </c>
      <c r="M88" s="1" t="s">
        <v>6</v>
      </c>
      <c r="N88" s="1">
        <v>27.2</v>
      </c>
    </row>
    <row r="89" spans="2:14" x14ac:dyDescent="0.3">
      <c r="B89">
        <v>28</v>
      </c>
      <c r="C89">
        <v>26</v>
      </c>
      <c r="E89" s="1" t="s">
        <v>6</v>
      </c>
      <c r="F89" s="1">
        <v>30.4</v>
      </c>
      <c r="G89" s="1">
        <v>27.2</v>
      </c>
      <c r="J89" s="1" t="s">
        <v>17</v>
      </c>
      <c r="K89" s="1">
        <v>0.4255027985559523</v>
      </c>
      <c r="M89" s="1" t="s">
        <v>17</v>
      </c>
      <c r="N89" s="1">
        <v>0.43889814188188175</v>
      </c>
    </row>
    <row r="90" spans="2:14" x14ac:dyDescent="0.3">
      <c r="B90">
        <v>32</v>
      </c>
      <c r="C90">
        <v>28</v>
      </c>
      <c r="E90" s="1" t="s">
        <v>7</v>
      </c>
      <c r="F90" s="1">
        <v>3.6210526315789466</v>
      </c>
      <c r="G90" s="1">
        <v>3.8526315789473684</v>
      </c>
      <c r="J90" s="1" t="s">
        <v>18</v>
      </c>
      <c r="K90" s="1">
        <v>31</v>
      </c>
      <c r="M90" s="1" t="s">
        <v>18</v>
      </c>
      <c r="N90" s="1">
        <v>27.5</v>
      </c>
    </row>
    <row r="91" spans="2:14" x14ac:dyDescent="0.3">
      <c r="B91">
        <v>33</v>
      </c>
      <c r="C91">
        <v>29</v>
      </c>
      <c r="E91" s="1" t="s">
        <v>8</v>
      </c>
      <c r="F91" s="1">
        <v>20</v>
      </c>
      <c r="G91" s="1">
        <v>20</v>
      </c>
      <c r="J91" s="1" t="s">
        <v>19</v>
      </c>
      <c r="K91" s="1">
        <v>31</v>
      </c>
      <c r="M91" s="1" t="s">
        <v>19</v>
      </c>
      <c r="N91" s="1">
        <v>26</v>
      </c>
    </row>
    <row r="92" spans="2:14" x14ac:dyDescent="0.3">
      <c r="B92">
        <v>31</v>
      </c>
      <c r="C92">
        <v>26</v>
      </c>
      <c r="E92" s="1" t="s">
        <v>9</v>
      </c>
      <c r="F92" s="1">
        <v>0.83702163832667353</v>
      </c>
      <c r="G92" s="1"/>
      <c r="J92" s="1" t="s">
        <v>20</v>
      </c>
      <c r="K92" s="1">
        <v>1.9029063643750175</v>
      </c>
      <c r="M92" s="1" t="s">
        <v>20</v>
      </c>
      <c r="N92" s="1">
        <v>1.9628121608924702</v>
      </c>
    </row>
    <row r="93" spans="2:14" x14ac:dyDescent="0.3">
      <c r="B93">
        <v>30</v>
      </c>
      <c r="C93">
        <v>25</v>
      </c>
      <c r="E93" s="1" t="s">
        <v>10</v>
      </c>
      <c r="F93" s="1">
        <v>0</v>
      </c>
      <c r="G93" s="1"/>
      <c r="J93" s="1" t="s">
        <v>21</v>
      </c>
      <c r="K93" s="1">
        <v>3.6210526315789466</v>
      </c>
      <c r="M93" s="1" t="s">
        <v>21</v>
      </c>
      <c r="N93" s="1">
        <v>3.8526315789473684</v>
      </c>
    </row>
    <row r="94" spans="2:14" x14ac:dyDescent="0.3">
      <c r="B94">
        <v>28</v>
      </c>
      <c r="C94">
        <v>26</v>
      </c>
      <c r="E94" s="1" t="s">
        <v>11</v>
      </c>
      <c r="F94" s="1">
        <v>19</v>
      </c>
      <c r="G94" s="1"/>
      <c r="J94" s="1" t="s">
        <v>22</v>
      </c>
      <c r="K94" s="1">
        <v>-0.79121332145621981</v>
      </c>
      <c r="M94" s="1" t="s">
        <v>22</v>
      </c>
      <c r="N94" s="1">
        <v>-1.0061293172648433</v>
      </c>
    </row>
    <row r="95" spans="2:14" x14ac:dyDescent="0.3">
      <c r="B95">
        <v>27</v>
      </c>
      <c r="C95">
        <v>25</v>
      </c>
      <c r="E95" s="1" t="s">
        <v>12</v>
      </c>
      <c r="F95" s="10">
        <v>12.950835414406075</v>
      </c>
      <c r="G95" s="1"/>
      <c r="J95" s="1" t="s">
        <v>23</v>
      </c>
      <c r="K95" s="1">
        <v>-0.38904177913268967</v>
      </c>
      <c r="M95" s="1" t="s">
        <v>23</v>
      </c>
      <c r="N95" s="1">
        <v>0.15404833317046646</v>
      </c>
    </row>
    <row r="96" spans="2:14" x14ac:dyDescent="0.3">
      <c r="B96">
        <v>27</v>
      </c>
      <c r="C96">
        <v>24</v>
      </c>
      <c r="E96" s="1" t="s">
        <v>13</v>
      </c>
      <c r="F96" s="1">
        <v>3.5364189675293439E-11</v>
      </c>
      <c r="G96" s="1"/>
      <c r="J96" s="1" t="s">
        <v>24</v>
      </c>
      <c r="K96" s="1">
        <v>6</v>
      </c>
      <c r="M96" s="1" t="s">
        <v>24</v>
      </c>
      <c r="N96" s="1">
        <v>7</v>
      </c>
    </row>
    <row r="97" spans="1:14" x14ac:dyDescent="0.3">
      <c r="B97">
        <v>29</v>
      </c>
      <c r="C97">
        <v>25</v>
      </c>
      <c r="E97" s="1" t="s">
        <v>14</v>
      </c>
      <c r="F97" s="1">
        <v>1.7291328115213698</v>
      </c>
      <c r="G97" s="1"/>
      <c r="J97" s="1" t="s">
        <v>25</v>
      </c>
      <c r="K97" s="1">
        <v>27</v>
      </c>
      <c r="M97" s="1" t="s">
        <v>25</v>
      </c>
      <c r="N97" s="1">
        <v>24</v>
      </c>
    </row>
    <row r="98" spans="1:14" x14ac:dyDescent="0.3">
      <c r="B98">
        <v>30</v>
      </c>
      <c r="C98">
        <v>25</v>
      </c>
      <c r="E98" s="1" t="s">
        <v>15</v>
      </c>
      <c r="F98" s="14">
        <v>7.0728379350586879E-11</v>
      </c>
      <c r="G98" s="1"/>
      <c r="J98" s="1" t="s">
        <v>26</v>
      </c>
      <c r="K98" s="1">
        <v>33</v>
      </c>
      <c r="M98" s="1" t="s">
        <v>26</v>
      </c>
      <c r="N98" s="1">
        <v>31</v>
      </c>
    </row>
    <row r="99" spans="1:14" ht="15" thickBot="1" x14ac:dyDescent="0.35">
      <c r="B99">
        <v>31</v>
      </c>
      <c r="C99">
        <v>28</v>
      </c>
      <c r="E99" s="2" t="s">
        <v>16</v>
      </c>
      <c r="F99" s="2">
        <v>2.0930240544083096</v>
      </c>
      <c r="G99" s="2"/>
      <c r="J99" s="1" t="s">
        <v>27</v>
      </c>
      <c r="K99" s="1">
        <v>608</v>
      </c>
      <c r="M99" s="1" t="s">
        <v>27</v>
      </c>
      <c r="N99" s="1">
        <v>544</v>
      </c>
    </row>
    <row r="100" spans="1:14" ht="15" thickBot="1" x14ac:dyDescent="0.35">
      <c r="B100">
        <v>32</v>
      </c>
      <c r="C100">
        <v>28</v>
      </c>
      <c r="J100" s="2" t="s">
        <v>28</v>
      </c>
      <c r="K100" s="2">
        <v>20</v>
      </c>
      <c r="M100" s="2" t="s">
        <v>28</v>
      </c>
      <c r="N100" s="2">
        <v>20</v>
      </c>
    </row>
    <row r="101" spans="1:14" x14ac:dyDescent="0.3">
      <c r="B101">
        <v>31</v>
      </c>
      <c r="C101">
        <v>29</v>
      </c>
      <c r="K101">
        <v>0</v>
      </c>
      <c r="N101">
        <v>0</v>
      </c>
    </row>
    <row r="102" spans="1:14" x14ac:dyDescent="0.3">
      <c r="B102">
        <v>33</v>
      </c>
      <c r="C102">
        <v>31</v>
      </c>
    </row>
    <row r="103" spans="1:14" x14ac:dyDescent="0.3">
      <c r="B103">
        <v>31</v>
      </c>
      <c r="C103">
        <v>29</v>
      </c>
    </row>
    <row r="104" spans="1:14" x14ac:dyDescent="0.3">
      <c r="B104">
        <v>33</v>
      </c>
      <c r="C104">
        <v>30</v>
      </c>
      <c r="J104" s="7" t="s">
        <v>39</v>
      </c>
      <c r="K104" s="7" t="s">
        <v>44</v>
      </c>
      <c r="L104" s="7" t="s">
        <v>66</v>
      </c>
      <c r="M104" s="7" t="s">
        <v>49</v>
      </c>
      <c r="N104" s="7" t="s">
        <v>50</v>
      </c>
    </row>
    <row r="105" spans="1:14" x14ac:dyDescent="0.3">
      <c r="B105">
        <v>32</v>
      </c>
      <c r="C105">
        <v>29</v>
      </c>
      <c r="J105" s="7" t="s">
        <v>40</v>
      </c>
      <c r="K105" s="7" t="s">
        <v>45</v>
      </c>
      <c r="L105" s="7">
        <v>29.99</v>
      </c>
      <c r="M105" s="7">
        <f t="array" ref="M105:M106">FREQUENCY(B87:B106,L105:L106)</f>
        <v>6</v>
      </c>
      <c r="N105" s="7">
        <f t="array" ref="N105:N106">FREQUENCY(B87:B106,L105:L106)*100/20</f>
        <v>30</v>
      </c>
    </row>
    <row r="106" spans="1:14" x14ac:dyDescent="0.3">
      <c r="B106">
        <v>31</v>
      </c>
      <c r="C106">
        <v>28</v>
      </c>
      <c r="J106" s="7" t="s">
        <v>41</v>
      </c>
      <c r="K106" s="7" t="s">
        <v>46</v>
      </c>
      <c r="L106" s="7">
        <v>34.99</v>
      </c>
      <c r="M106" s="7">
        <v>14</v>
      </c>
      <c r="N106" s="7">
        <v>70</v>
      </c>
    </row>
    <row r="107" spans="1:14" x14ac:dyDescent="0.3">
      <c r="J107" s="7"/>
      <c r="K107" s="7"/>
      <c r="L107" s="7"/>
      <c r="M107" s="7"/>
      <c r="N107" s="7"/>
    </row>
    <row r="108" spans="1:14" x14ac:dyDescent="0.3">
      <c r="A108" t="s">
        <v>33</v>
      </c>
      <c r="B108" s="5">
        <f>AVERAGE(B87:B106)</f>
        <v>30.4</v>
      </c>
      <c r="C108" s="5">
        <f>AVERAGE(C87:C106)</f>
        <v>27.2</v>
      </c>
      <c r="J108" s="7" t="s">
        <v>42</v>
      </c>
      <c r="K108" s="7" t="s">
        <v>85</v>
      </c>
      <c r="L108" s="7">
        <v>24.99</v>
      </c>
      <c r="M108" s="7">
        <f t="array" ref="M108:M110">FREQUENCY(C87:C106,L108:L110)</f>
        <v>1</v>
      </c>
      <c r="N108" s="7">
        <f t="array" ref="N108:N110">FREQUENCY(C87:C106,L108:L110)*100/20</f>
        <v>5</v>
      </c>
    </row>
    <row r="109" spans="1:14" x14ac:dyDescent="0.3">
      <c r="A109" t="s">
        <v>34</v>
      </c>
      <c r="B109" s="5">
        <f>COUNT(B87:B106)</f>
        <v>20</v>
      </c>
      <c r="C109" s="5">
        <f>COUNT(C87:C106)</f>
        <v>20</v>
      </c>
      <c r="J109" s="7" t="s">
        <v>40</v>
      </c>
      <c r="K109" s="7" t="s">
        <v>45</v>
      </c>
      <c r="L109" s="7">
        <v>29.99</v>
      </c>
      <c r="M109" s="7">
        <v>17</v>
      </c>
      <c r="N109" s="7">
        <v>85</v>
      </c>
    </row>
    <row r="110" spans="1:14" x14ac:dyDescent="0.3">
      <c r="A110" t="s">
        <v>20</v>
      </c>
      <c r="B110" s="5">
        <f>STDEV(B87:B106)</f>
        <v>1.9029063643750175</v>
      </c>
      <c r="C110" s="5">
        <f>STDEV(C87:C106)</f>
        <v>1.9628121608924702</v>
      </c>
      <c r="J110" s="7" t="s">
        <v>41</v>
      </c>
      <c r="K110" s="7" t="s">
        <v>46</v>
      </c>
      <c r="L110" s="7">
        <v>34.99</v>
      </c>
      <c r="M110" s="7">
        <v>2</v>
      </c>
      <c r="N110" s="7">
        <v>10</v>
      </c>
    </row>
    <row r="111" spans="1:14" x14ac:dyDescent="0.3">
      <c r="A111" t="s">
        <v>35</v>
      </c>
      <c r="B111" s="5">
        <f>B110/SQRT(B109)</f>
        <v>0.4255027985559523</v>
      </c>
      <c r="C111" s="5">
        <f>C110/SQRT(C109)</f>
        <v>0.43889814188188175</v>
      </c>
    </row>
    <row r="112" spans="1:14" x14ac:dyDescent="0.3">
      <c r="A112" t="s">
        <v>36</v>
      </c>
      <c r="B112" s="5">
        <f>1.96*B111</f>
        <v>0.83398548516966653</v>
      </c>
      <c r="C112" s="5">
        <f>1.96*C111</f>
        <v>0.8602403580884882</v>
      </c>
    </row>
    <row r="113" spans="1:3" x14ac:dyDescent="0.3">
      <c r="A113" t="s">
        <v>37</v>
      </c>
      <c r="B113" s="5">
        <f>B108-B112</f>
        <v>29.566014514830332</v>
      </c>
      <c r="C113" s="5">
        <f>C108-C112</f>
        <v>26.33975964191151</v>
      </c>
    </row>
    <row r="114" spans="1:3" x14ac:dyDescent="0.3">
      <c r="A114" t="s">
        <v>38</v>
      </c>
      <c r="B114" s="5">
        <f>B108+B112</f>
        <v>31.233985485169665</v>
      </c>
      <c r="C114" s="5">
        <f>C108+C112</f>
        <v>28.060240358088489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89D8-98B3-4A71-AB1D-F300A2780D57}">
  <dimension ref="A1:O124"/>
  <sheetViews>
    <sheetView tabSelected="1" topLeftCell="A111" workbookViewId="0">
      <selection activeCell="B122" sqref="B122:C122"/>
    </sheetView>
  </sheetViews>
  <sheetFormatPr defaultRowHeight="14.4" x14ac:dyDescent="0.3"/>
  <cols>
    <col min="2" max="2" width="13.88671875" customWidth="1"/>
    <col min="3" max="3" width="11.6640625" customWidth="1"/>
    <col min="5" max="5" width="16.33203125" customWidth="1"/>
    <col min="6" max="6" width="11.88671875" customWidth="1"/>
    <col min="7" max="7" width="12.77734375" customWidth="1"/>
    <col min="9" max="9" width="15.88671875" customWidth="1"/>
    <col min="11" max="11" width="19.109375" customWidth="1"/>
    <col min="12" max="12" width="15.44140625" customWidth="1"/>
    <col min="13" max="13" width="12.21875" customWidth="1"/>
  </cols>
  <sheetData>
    <row r="1" spans="2:13" x14ac:dyDescent="0.3">
      <c r="B1" t="s">
        <v>51</v>
      </c>
      <c r="C1" t="s">
        <v>52</v>
      </c>
      <c r="E1" t="s">
        <v>54</v>
      </c>
      <c r="I1" s="4" t="s">
        <v>51</v>
      </c>
      <c r="J1" s="4"/>
      <c r="L1" s="4" t="s">
        <v>52</v>
      </c>
      <c r="M1" s="4"/>
    </row>
    <row r="2" spans="2:13" ht="15" thickBot="1" x14ac:dyDescent="0.35">
      <c r="B2">
        <v>8</v>
      </c>
      <c r="C2">
        <v>5</v>
      </c>
      <c r="I2" s="1"/>
      <c r="J2" s="1"/>
      <c r="L2" s="1"/>
      <c r="M2" s="1"/>
    </row>
    <row r="3" spans="2:13" x14ac:dyDescent="0.3">
      <c r="B3">
        <v>7</v>
      </c>
      <c r="C3">
        <v>5</v>
      </c>
      <c r="E3" s="3"/>
      <c r="F3" s="3" t="s">
        <v>4</v>
      </c>
      <c r="G3" s="3" t="s">
        <v>5</v>
      </c>
      <c r="I3" s="1" t="s">
        <v>6</v>
      </c>
      <c r="J3" s="1">
        <v>7.55</v>
      </c>
      <c r="L3" s="1" t="s">
        <v>6</v>
      </c>
      <c r="M3" s="1">
        <v>6.3888888888888893</v>
      </c>
    </row>
    <row r="4" spans="2:13" x14ac:dyDescent="0.3">
      <c r="B4">
        <v>8</v>
      </c>
      <c r="C4">
        <v>5</v>
      </c>
      <c r="E4" s="1" t="s">
        <v>6</v>
      </c>
      <c r="F4" s="10">
        <v>7.55</v>
      </c>
      <c r="G4" s="10">
        <v>6.3888888888888893</v>
      </c>
      <c r="I4" s="1" t="s">
        <v>17</v>
      </c>
      <c r="J4" s="1">
        <v>0.22331238445870327</v>
      </c>
      <c r="L4" s="1" t="s">
        <v>17</v>
      </c>
      <c r="M4" s="1">
        <v>0.31455839871459218</v>
      </c>
    </row>
    <row r="5" spans="2:13" x14ac:dyDescent="0.3">
      <c r="B5">
        <v>9</v>
      </c>
      <c r="C5">
        <v>6</v>
      </c>
      <c r="E5" s="1" t="s">
        <v>7</v>
      </c>
      <c r="F5" s="1">
        <v>0.99736842105263401</v>
      </c>
      <c r="G5" s="1">
        <v>1.7810457516339899</v>
      </c>
      <c r="I5" s="1" t="s">
        <v>18</v>
      </c>
      <c r="J5" s="1">
        <v>7.5</v>
      </c>
      <c r="L5" s="1" t="s">
        <v>18</v>
      </c>
      <c r="M5" s="1">
        <v>6</v>
      </c>
    </row>
    <row r="6" spans="2:13" x14ac:dyDescent="0.3">
      <c r="B6">
        <v>7</v>
      </c>
      <c r="C6">
        <v>5</v>
      </c>
      <c r="E6" s="1" t="s">
        <v>8</v>
      </c>
      <c r="F6" s="1">
        <v>20</v>
      </c>
      <c r="G6" s="1">
        <v>18</v>
      </c>
      <c r="I6" s="1" t="s">
        <v>19</v>
      </c>
      <c r="J6" s="1">
        <v>7</v>
      </c>
      <c r="L6" s="1" t="s">
        <v>19</v>
      </c>
      <c r="M6" s="1">
        <v>5</v>
      </c>
    </row>
    <row r="7" spans="2:13" x14ac:dyDescent="0.3">
      <c r="B7">
        <v>6</v>
      </c>
      <c r="C7">
        <v>6</v>
      </c>
      <c r="E7" s="1" t="s">
        <v>11</v>
      </c>
      <c r="F7" s="1">
        <v>19</v>
      </c>
      <c r="G7" s="1">
        <v>17</v>
      </c>
      <c r="I7" s="1" t="s">
        <v>20</v>
      </c>
      <c r="J7" s="1">
        <v>0.99868334373445622</v>
      </c>
      <c r="L7" s="1" t="s">
        <v>20</v>
      </c>
      <c r="M7" s="1">
        <v>1.3345582608616193</v>
      </c>
    </row>
    <row r="8" spans="2:13" x14ac:dyDescent="0.3">
      <c r="B8">
        <v>7</v>
      </c>
      <c r="C8">
        <v>7</v>
      </c>
      <c r="E8" s="1" t="s">
        <v>55</v>
      </c>
      <c r="F8" s="10">
        <v>0.5599903428295514</v>
      </c>
      <c r="G8" s="1"/>
      <c r="I8" s="1" t="s">
        <v>21</v>
      </c>
      <c r="J8" s="1">
        <v>0.99736842105263401</v>
      </c>
      <c r="L8" s="1" t="s">
        <v>21</v>
      </c>
      <c r="M8" s="1">
        <v>1.7810457516339899</v>
      </c>
    </row>
    <row r="9" spans="2:13" x14ac:dyDescent="0.3">
      <c r="B9">
        <v>7</v>
      </c>
      <c r="C9">
        <v>5</v>
      </c>
      <c r="E9" s="1" t="s">
        <v>56</v>
      </c>
      <c r="F9" s="10">
        <v>0.11158867353443169</v>
      </c>
      <c r="G9" s="1"/>
      <c r="I9" s="1" t="s">
        <v>22</v>
      </c>
      <c r="J9" s="1">
        <v>-0.93323346562119536</v>
      </c>
      <c r="L9" s="1" t="s">
        <v>22</v>
      </c>
      <c r="M9" s="1">
        <v>-1.0716310074909514</v>
      </c>
    </row>
    <row r="10" spans="2:13" ht="15" thickBot="1" x14ac:dyDescent="0.35">
      <c r="B10">
        <v>8</v>
      </c>
      <c r="C10">
        <v>5</v>
      </c>
      <c r="E10" s="2" t="s">
        <v>57</v>
      </c>
      <c r="F10" s="2">
        <v>0.45501509861862366</v>
      </c>
      <c r="G10" s="2"/>
      <c r="I10" s="1" t="s">
        <v>23</v>
      </c>
      <c r="J10" s="1">
        <v>2.3778009311908779E-2</v>
      </c>
      <c r="L10" s="1" t="s">
        <v>23</v>
      </c>
      <c r="M10" s="1">
        <v>0.5183311508779318</v>
      </c>
    </row>
    <row r="11" spans="2:13" x14ac:dyDescent="0.3">
      <c r="B11">
        <v>8</v>
      </c>
      <c r="C11">
        <v>7</v>
      </c>
      <c r="I11" s="1" t="s">
        <v>24</v>
      </c>
      <c r="J11" s="1">
        <v>3</v>
      </c>
      <c r="L11" s="1" t="s">
        <v>24</v>
      </c>
      <c r="M11" s="1">
        <v>4</v>
      </c>
    </row>
    <row r="12" spans="2:13" x14ac:dyDescent="0.3">
      <c r="B12">
        <v>7</v>
      </c>
      <c r="C12">
        <v>8</v>
      </c>
      <c r="E12" t="s">
        <v>58</v>
      </c>
      <c r="I12" s="1" t="s">
        <v>25</v>
      </c>
      <c r="J12" s="1">
        <v>6</v>
      </c>
      <c r="L12" s="1" t="s">
        <v>25</v>
      </c>
      <c r="M12" s="1">
        <v>5</v>
      </c>
    </row>
    <row r="13" spans="2:13" ht="15" thickBot="1" x14ac:dyDescent="0.35">
      <c r="B13">
        <v>8</v>
      </c>
      <c r="C13">
        <v>8</v>
      </c>
      <c r="I13" s="1" t="s">
        <v>26</v>
      </c>
      <c r="J13" s="1">
        <v>9</v>
      </c>
      <c r="L13" s="1" t="s">
        <v>26</v>
      </c>
      <c r="M13" s="1">
        <v>9</v>
      </c>
    </row>
    <row r="14" spans="2:13" x14ac:dyDescent="0.3">
      <c r="B14">
        <v>8</v>
      </c>
      <c r="C14">
        <v>6</v>
      </c>
      <c r="E14" s="3"/>
      <c r="F14" s="3" t="s">
        <v>4</v>
      </c>
      <c r="G14" s="3" t="s">
        <v>5</v>
      </c>
      <c r="I14" s="1" t="s">
        <v>27</v>
      </c>
      <c r="J14" s="1">
        <v>151</v>
      </c>
      <c r="L14" s="1" t="s">
        <v>27</v>
      </c>
      <c r="M14" s="1">
        <v>115</v>
      </c>
    </row>
    <row r="15" spans="2:13" ht="15" thickBot="1" x14ac:dyDescent="0.35">
      <c r="B15">
        <v>9</v>
      </c>
      <c r="C15">
        <v>6</v>
      </c>
      <c r="E15" s="1" t="s">
        <v>6</v>
      </c>
      <c r="F15" s="1">
        <v>7.55</v>
      </c>
      <c r="G15" s="1">
        <v>6.3888888888888893</v>
      </c>
      <c r="I15" s="2" t="s">
        <v>28</v>
      </c>
      <c r="J15" s="2">
        <v>20</v>
      </c>
      <c r="L15" s="2" t="s">
        <v>28</v>
      </c>
      <c r="M15" s="2">
        <v>18</v>
      </c>
    </row>
    <row r="16" spans="2:13" x14ac:dyDescent="0.3">
      <c r="B16">
        <v>9</v>
      </c>
      <c r="C16">
        <v>8</v>
      </c>
      <c r="E16" s="1" t="s">
        <v>7</v>
      </c>
      <c r="F16" s="1">
        <v>0.99736842105263401</v>
      </c>
      <c r="G16" s="1">
        <v>1.7810457516339899</v>
      </c>
      <c r="J16">
        <v>0</v>
      </c>
      <c r="M16">
        <v>0</v>
      </c>
    </row>
    <row r="17" spans="1:15" x14ac:dyDescent="0.3">
      <c r="B17">
        <v>9</v>
      </c>
      <c r="C17">
        <v>8</v>
      </c>
      <c r="E17" s="1" t="s">
        <v>8</v>
      </c>
      <c r="F17" s="1">
        <v>20</v>
      </c>
      <c r="G17" s="1">
        <v>18</v>
      </c>
    </row>
    <row r="18" spans="1:15" x14ac:dyDescent="0.3">
      <c r="B18">
        <v>7</v>
      </c>
      <c r="C18">
        <v>9</v>
      </c>
      <c r="E18" s="1" t="s">
        <v>59</v>
      </c>
      <c r="F18" s="1">
        <v>1.3674382716049409</v>
      </c>
      <c r="G18" s="1"/>
    </row>
    <row r="19" spans="1:15" x14ac:dyDescent="0.3">
      <c r="B19">
        <v>6</v>
      </c>
      <c r="C19">
        <v>6</v>
      </c>
      <c r="E19" s="1" t="s">
        <v>10</v>
      </c>
      <c r="F19" s="1">
        <v>0</v>
      </c>
      <c r="G19" s="1"/>
    </row>
    <row r="20" spans="1:15" x14ac:dyDescent="0.3">
      <c r="B20">
        <v>7</v>
      </c>
      <c r="E20" s="1" t="s">
        <v>11</v>
      </c>
      <c r="F20" s="1">
        <v>36</v>
      </c>
      <c r="G20" s="1"/>
    </row>
    <row r="21" spans="1:15" x14ac:dyDescent="0.3">
      <c r="B21">
        <v>6</v>
      </c>
      <c r="E21" s="1" t="s">
        <v>12</v>
      </c>
      <c r="F21" s="10">
        <v>3.0561830851930383</v>
      </c>
      <c r="G21" s="1"/>
      <c r="M21" t="s">
        <v>66</v>
      </c>
      <c r="N21" t="s">
        <v>49</v>
      </c>
      <c r="O21" t="s">
        <v>50</v>
      </c>
    </row>
    <row r="22" spans="1:15" x14ac:dyDescent="0.3">
      <c r="E22" s="1" t="s">
        <v>13</v>
      </c>
      <c r="F22" s="1">
        <v>2.1037336380234826E-3</v>
      </c>
      <c r="G22" s="1"/>
      <c r="K22" t="s">
        <v>60</v>
      </c>
      <c r="L22" s="11" t="s">
        <v>67</v>
      </c>
      <c r="M22">
        <v>1</v>
      </c>
      <c r="N22">
        <f t="array" ref="N22:N27">FREQUENCY(B2:B21,M22:M27)</f>
        <v>0</v>
      </c>
      <c r="O22">
        <f t="array" ref="O22:O27">FREQUENCY(B2:B21,M22:M27)*100/20</f>
        <v>0</v>
      </c>
    </row>
    <row r="23" spans="1:15" x14ac:dyDescent="0.3">
      <c r="E23" s="1" t="s">
        <v>14</v>
      </c>
      <c r="F23" s="1">
        <v>1.6882977141168172</v>
      </c>
      <c r="G23" s="1"/>
      <c r="K23" t="s">
        <v>61</v>
      </c>
      <c r="L23" s="11" t="s">
        <v>68</v>
      </c>
      <c r="M23">
        <v>3</v>
      </c>
      <c r="N23">
        <v>0</v>
      </c>
      <c r="O23">
        <v>0</v>
      </c>
    </row>
    <row r="24" spans="1:15" x14ac:dyDescent="0.3">
      <c r="E24" s="1" t="s">
        <v>15</v>
      </c>
      <c r="F24" s="10">
        <v>4.2074672760469651E-3</v>
      </c>
      <c r="G24" s="1"/>
      <c r="K24" t="s">
        <v>62</v>
      </c>
      <c r="L24" s="11" t="s">
        <v>69</v>
      </c>
      <c r="M24">
        <v>5</v>
      </c>
      <c r="N24">
        <v>0</v>
      </c>
      <c r="O24">
        <v>0</v>
      </c>
    </row>
    <row r="25" spans="1:15" ht="15" thickBot="1" x14ac:dyDescent="0.35">
      <c r="E25" s="2" t="s">
        <v>16</v>
      </c>
      <c r="F25" s="2">
        <v>2.028094000980452</v>
      </c>
      <c r="G25" s="2"/>
      <c r="K25" t="s">
        <v>63</v>
      </c>
      <c r="L25" s="11" t="s">
        <v>70</v>
      </c>
      <c r="M25">
        <v>7</v>
      </c>
      <c r="N25">
        <v>10</v>
      </c>
      <c r="O25">
        <v>50</v>
      </c>
    </row>
    <row r="26" spans="1:15" x14ac:dyDescent="0.3">
      <c r="K26" t="s">
        <v>64</v>
      </c>
      <c r="L26" s="11" t="s">
        <v>71</v>
      </c>
      <c r="M26">
        <v>9</v>
      </c>
      <c r="N26">
        <v>10</v>
      </c>
      <c r="O26">
        <v>50</v>
      </c>
    </row>
    <row r="27" spans="1:15" x14ac:dyDescent="0.3">
      <c r="A27" t="s">
        <v>33</v>
      </c>
      <c r="B27" s="5">
        <f>AVERAGE(B2:B21)</f>
        <v>7.55</v>
      </c>
      <c r="C27" s="5">
        <f>AVERAGE(C2:C21)</f>
        <v>6.3888888888888893</v>
      </c>
      <c r="K27" t="s">
        <v>65</v>
      </c>
      <c r="L27" s="11">
        <v>10</v>
      </c>
      <c r="M27">
        <v>10</v>
      </c>
      <c r="N27">
        <v>0</v>
      </c>
      <c r="O27">
        <v>0</v>
      </c>
    </row>
    <row r="28" spans="1:15" x14ac:dyDescent="0.3">
      <c r="A28" t="s">
        <v>53</v>
      </c>
      <c r="B28">
        <f>COUNT(B2:B21)</f>
        <v>20</v>
      </c>
      <c r="C28">
        <f>COUNT(C2:C21)</f>
        <v>18</v>
      </c>
    </row>
    <row r="29" spans="1:15" x14ac:dyDescent="0.3">
      <c r="A29" t="s">
        <v>20</v>
      </c>
      <c r="B29" s="5">
        <f>STDEV(B2:B21)</f>
        <v>0.99868334373445622</v>
      </c>
      <c r="C29" s="5">
        <f>STDEV(C2:C21)</f>
        <v>1.3345582608616193</v>
      </c>
      <c r="K29" t="s">
        <v>60</v>
      </c>
      <c r="L29" s="11" t="s">
        <v>67</v>
      </c>
      <c r="M29">
        <v>1</v>
      </c>
      <c r="N29">
        <f t="array" ref="N29:N34">FREQUENCY(C2:C19,M29:M34)</f>
        <v>0</v>
      </c>
      <c r="O29">
        <f t="array" ref="O29:O34">FREQUENCY(C2:C19,M29:M34)*100/18</f>
        <v>0</v>
      </c>
    </row>
    <row r="30" spans="1:15" x14ac:dyDescent="0.3">
      <c r="A30" t="s">
        <v>35</v>
      </c>
      <c r="B30" s="5">
        <f>B29/SQRT(B28)</f>
        <v>0.22331238445870327</v>
      </c>
      <c r="C30" s="5">
        <f>C29/SQRT(C28)</f>
        <v>0.31455839871459218</v>
      </c>
      <c r="K30" t="s">
        <v>72</v>
      </c>
      <c r="L30" s="11" t="s">
        <v>68</v>
      </c>
      <c r="M30">
        <v>3</v>
      </c>
      <c r="N30">
        <v>0</v>
      </c>
      <c r="O30">
        <v>0</v>
      </c>
    </row>
    <row r="31" spans="1:15" x14ac:dyDescent="0.3">
      <c r="A31" t="s">
        <v>36</v>
      </c>
      <c r="B31" s="5">
        <f>1.96*B30</f>
        <v>0.43769227353905843</v>
      </c>
      <c r="C31" s="5">
        <f>1.96*C30</f>
        <v>0.61653446148060065</v>
      </c>
      <c r="K31" t="s">
        <v>62</v>
      </c>
      <c r="L31" s="11" t="s">
        <v>69</v>
      </c>
      <c r="M31">
        <v>5</v>
      </c>
      <c r="N31">
        <v>6</v>
      </c>
      <c r="O31" s="5">
        <v>33.333333333333336</v>
      </c>
    </row>
    <row r="32" spans="1:15" x14ac:dyDescent="0.3">
      <c r="A32" t="s">
        <v>37</v>
      </c>
      <c r="B32" s="5">
        <f>B27-B31</f>
        <v>7.1123077264609416</v>
      </c>
      <c r="C32" s="5">
        <f>C27-C31</f>
        <v>5.7723544274082883</v>
      </c>
      <c r="K32" t="s">
        <v>63</v>
      </c>
      <c r="L32" s="11" t="s">
        <v>70</v>
      </c>
      <c r="M32">
        <v>7</v>
      </c>
      <c r="N32">
        <v>7</v>
      </c>
      <c r="O32" s="5">
        <v>38.888888888888886</v>
      </c>
    </row>
    <row r="33" spans="1:15" x14ac:dyDescent="0.3">
      <c r="A33" t="s">
        <v>38</v>
      </c>
      <c r="B33" s="5">
        <f>B27+B31</f>
        <v>7.9876922735390581</v>
      </c>
      <c r="C33" s="5">
        <f>C27+C31</f>
        <v>7.0054233503694903</v>
      </c>
      <c r="K33" t="s">
        <v>64</v>
      </c>
      <c r="L33" s="11" t="s">
        <v>71</v>
      </c>
      <c r="M33">
        <v>9</v>
      </c>
      <c r="N33">
        <v>5</v>
      </c>
      <c r="O33" s="5">
        <v>27.777777777777779</v>
      </c>
    </row>
    <row r="34" spans="1:15" x14ac:dyDescent="0.3">
      <c r="K34" t="s">
        <v>65</v>
      </c>
      <c r="L34" s="11" t="s">
        <v>73</v>
      </c>
      <c r="M34">
        <v>10</v>
      </c>
      <c r="N34">
        <v>0</v>
      </c>
      <c r="O34">
        <v>0</v>
      </c>
    </row>
    <row r="44" spans="1:15" ht="15" thickBot="1" x14ac:dyDescent="0.35"/>
    <row r="45" spans="1:15" x14ac:dyDescent="0.3">
      <c r="B45" t="s">
        <v>51</v>
      </c>
      <c r="C45" t="s">
        <v>52</v>
      </c>
      <c r="E45" t="s">
        <v>54</v>
      </c>
      <c r="I45" s="4" t="s">
        <v>51</v>
      </c>
      <c r="J45" s="4"/>
      <c r="L45" s="4" t="s">
        <v>52</v>
      </c>
      <c r="M45" s="4"/>
    </row>
    <row r="46" spans="1:15" ht="15" thickBot="1" x14ac:dyDescent="0.35">
      <c r="B46">
        <v>8</v>
      </c>
      <c r="C46">
        <v>5</v>
      </c>
      <c r="I46" s="1"/>
      <c r="J46" s="1"/>
      <c r="L46" s="1"/>
      <c r="M46" s="1"/>
    </row>
    <row r="47" spans="1:15" x14ac:dyDescent="0.3">
      <c r="B47">
        <v>7</v>
      </c>
      <c r="C47">
        <v>5</v>
      </c>
      <c r="E47" s="3"/>
      <c r="F47" s="3" t="s">
        <v>4</v>
      </c>
      <c r="G47" s="3" t="s">
        <v>5</v>
      </c>
      <c r="I47" s="1" t="s">
        <v>6</v>
      </c>
      <c r="J47" s="1">
        <v>7.55</v>
      </c>
      <c r="L47" s="1" t="s">
        <v>6</v>
      </c>
      <c r="M47" s="1">
        <v>6.3888888888888893</v>
      </c>
    </row>
    <row r="48" spans="1:15" x14ac:dyDescent="0.3">
      <c r="B48">
        <v>8</v>
      </c>
      <c r="C48">
        <v>5</v>
      </c>
      <c r="E48" s="1" t="s">
        <v>6</v>
      </c>
      <c r="F48" s="1">
        <v>7.55</v>
      </c>
      <c r="G48" s="1">
        <v>6.3888888888888893</v>
      </c>
      <c r="I48" s="1" t="s">
        <v>17</v>
      </c>
      <c r="J48" s="1">
        <v>0.22331238445870327</v>
      </c>
      <c r="L48" s="1" t="s">
        <v>17</v>
      </c>
      <c r="M48" s="1">
        <v>0.31455839871459218</v>
      </c>
    </row>
    <row r="49" spans="2:15" x14ac:dyDescent="0.3">
      <c r="B49">
        <v>9</v>
      </c>
      <c r="C49">
        <v>6</v>
      </c>
      <c r="E49" s="1" t="s">
        <v>7</v>
      </c>
      <c r="F49" s="1">
        <v>0.99736842105263401</v>
      </c>
      <c r="G49" s="1">
        <v>1.7810457516339899</v>
      </c>
      <c r="I49" s="1" t="s">
        <v>18</v>
      </c>
      <c r="J49" s="1">
        <v>7.5</v>
      </c>
      <c r="L49" s="1" t="s">
        <v>18</v>
      </c>
      <c r="M49" s="1">
        <v>6</v>
      </c>
    </row>
    <row r="50" spans="2:15" x14ac:dyDescent="0.3">
      <c r="B50">
        <v>7</v>
      </c>
      <c r="C50">
        <v>5</v>
      </c>
      <c r="E50" s="1" t="s">
        <v>8</v>
      </c>
      <c r="F50" s="1">
        <v>20</v>
      </c>
      <c r="G50" s="1">
        <v>18</v>
      </c>
      <c r="I50" s="1" t="s">
        <v>19</v>
      </c>
      <c r="J50" s="1">
        <v>7</v>
      </c>
      <c r="L50" s="1" t="s">
        <v>19</v>
      </c>
      <c r="M50" s="1">
        <v>5</v>
      </c>
    </row>
    <row r="51" spans="2:15" x14ac:dyDescent="0.3">
      <c r="B51">
        <v>6</v>
      </c>
      <c r="C51">
        <v>6</v>
      </c>
      <c r="E51" s="1" t="s">
        <v>11</v>
      </c>
      <c r="F51" s="1">
        <v>19</v>
      </c>
      <c r="G51" s="1">
        <v>17</v>
      </c>
      <c r="I51" s="1" t="s">
        <v>20</v>
      </c>
      <c r="J51" s="1">
        <v>0.99868334373445622</v>
      </c>
      <c r="L51" s="1" t="s">
        <v>20</v>
      </c>
      <c r="M51" s="1">
        <v>1.3345582608616193</v>
      </c>
    </row>
    <row r="52" spans="2:15" x14ac:dyDescent="0.3">
      <c r="B52">
        <v>7</v>
      </c>
      <c r="C52">
        <v>7</v>
      </c>
      <c r="E52" s="1" t="s">
        <v>55</v>
      </c>
      <c r="F52" s="10">
        <v>0.5599903428295514</v>
      </c>
      <c r="G52" s="1"/>
      <c r="I52" s="1" t="s">
        <v>21</v>
      </c>
      <c r="J52" s="1">
        <v>0.99736842105263401</v>
      </c>
      <c r="L52" s="1" t="s">
        <v>21</v>
      </c>
      <c r="M52" s="1">
        <v>1.7810457516339899</v>
      </c>
    </row>
    <row r="53" spans="2:15" x14ac:dyDescent="0.3">
      <c r="B53">
        <v>7</v>
      </c>
      <c r="C53">
        <v>5</v>
      </c>
      <c r="E53" s="1" t="s">
        <v>56</v>
      </c>
      <c r="F53" s="10">
        <v>0.11158867353443169</v>
      </c>
      <c r="G53" s="1"/>
      <c r="I53" s="1" t="s">
        <v>22</v>
      </c>
      <c r="J53" s="1">
        <v>-0.93323346562119536</v>
      </c>
      <c r="L53" s="1" t="s">
        <v>22</v>
      </c>
      <c r="M53" s="1">
        <v>-1.0716310074909514</v>
      </c>
    </row>
    <row r="54" spans="2:15" ht="15" thickBot="1" x14ac:dyDescent="0.35">
      <c r="B54">
        <v>8</v>
      </c>
      <c r="C54">
        <v>5</v>
      </c>
      <c r="E54" s="2" t="s">
        <v>57</v>
      </c>
      <c r="F54" s="2">
        <v>0.45501509861862366</v>
      </c>
      <c r="G54" s="2"/>
      <c r="I54" s="1" t="s">
        <v>23</v>
      </c>
      <c r="J54" s="1">
        <v>2.3778009311908779E-2</v>
      </c>
      <c r="L54" s="1" t="s">
        <v>23</v>
      </c>
      <c r="M54" s="1">
        <v>0.5183311508779318</v>
      </c>
    </row>
    <row r="55" spans="2:15" x14ac:dyDescent="0.3">
      <c r="B55">
        <v>8</v>
      </c>
      <c r="C55">
        <v>7</v>
      </c>
      <c r="I55" s="1" t="s">
        <v>24</v>
      </c>
      <c r="J55" s="1">
        <v>3</v>
      </c>
      <c r="L55" s="1" t="s">
        <v>24</v>
      </c>
      <c r="M55" s="1">
        <v>4</v>
      </c>
    </row>
    <row r="56" spans="2:15" x14ac:dyDescent="0.3">
      <c r="B56">
        <v>7</v>
      </c>
      <c r="C56">
        <v>8</v>
      </c>
      <c r="E56" t="s">
        <v>58</v>
      </c>
      <c r="I56" s="1" t="s">
        <v>25</v>
      </c>
      <c r="J56" s="1">
        <v>6</v>
      </c>
      <c r="L56" s="1" t="s">
        <v>25</v>
      </c>
      <c r="M56" s="1">
        <v>5</v>
      </c>
    </row>
    <row r="57" spans="2:15" ht="15" thickBot="1" x14ac:dyDescent="0.35">
      <c r="B57">
        <v>8</v>
      </c>
      <c r="C57">
        <v>8</v>
      </c>
      <c r="I57" s="1" t="s">
        <v>26</v>
      </c>
      <c r="J57" s="1">
        <v>9</v>
      </c>
      <c r="L57" s="1" t="s">
        <v>26</v>
      </c>
      <c r="M57" s="1">
        <v>9</v>
      </c>
    </row>
    <row r="58" spans="2:15" x14ac:dyDescent="0.3">
      <c r="B58">
        <v>8</v>
      </c>
      <c r="C58">
        <v>6</v>
      </c>
      <c r="E58" s="3"/>
      <c r="F58" s="3" t="s">
        <v>4</v>
      </c>
      <c r="G58" s="3" t="s">
        <v>5</v>
      </c>
      <c r="I58" s="1" t="s">
        <v>27</v>
      </c>
      <c r="J58" s="1">
        <v>151</v>
      </c>
      <c r="L58" s="1" t="s">
        <v>27</v>
      </c>
      <c r="M58" s="1">
        <v>115</v>
      </c>
    </row>
    <row r="59" spans="2:15" ht="15" thickBot="1" x14ac:dyDescent="0.35">
      <c r="B59">
        <v>9</v>
      </c>
      <c r="C59">
        <v>6</v>
      </c>
      <c r="E59" s="1" t="s">
        <v>6</v>
      </c>
      <c r="F59" s="1">
        <v>7.55</v>
      </c>
      <c r="G59" s="1">
        <v>6.3888888888888893</v>
      </c>
      <c r="I59" s="2" t="s">
        <v>28</v>
      </c>
      <c r="J59" s="2">
        <v>20</v>
      </c>
      <c r="L59" s="2" t="s">
        <v>28</v>
      </c>
      <c r="M59" s="2">
        <v>18</v>
      </c>
    </row>
    <row r="60" spans="2:15" x14ac:dyDescent="0.3">
      <c r="B60">
        <v>9</v>
      </c>
      <c r="C60">
        <v>8</v>
      </c>
      <c r="E60" s="1" t="s">
        <v>7</v>
      </c>
      <c r="F60" s="1">
        <v>0.99736842105263401</v>
      </c>
      <c r="G60" s="1">
        <v>1.7810457516339899</v>
      </c>
      <c r="J60">
        <v>0</v>
      </c>
      <c r="M60">
        <v>0</v>
      </c>
    </row>
    <row r="61" spans="2:15" x14ac:dyDescent="0.3">
      <c r="B61">
        <v>9</v>
      </c>
      <c r="C61">
        <v>8</v>
      </c>
      <c r="E61" s="1" t="s">
        <v>8</v>
      </c>
      <c r="F61" s="1">
        <v>20</v>
      </c>
      <c r="G61" s="1">
        <v>18</v>
      </c>
    </row>
    <row r="62" spans="2:15" x14ac:dyDescent="0.3">
      <c r="B62">
        <v>7</v>
      </c>
      <c r="C62">
        <v>9</v>
      </c>
      <c r="E62" s="1" t="s">
        <v>59</v>
      </c>
      <c r="F62" s="1">
        <v>1.3674382716049409</v>
      </c>
      <c r="G62" s="1"/>
    </row>
    <row r="63" spans="2:15" x14ac:dyDescent="0.3">
      <c r="B63">
        <v>6</v>
      </c>
      <c r="C63">
        <v>6</v>
      </c>
      <c r="E63" s="1" t="s">
        <v>10</v>
      </c>
      <c r="F63" s="1">
        <v>0</v>
      </c>
      <c r="G63" s="1"/>
      <c r="M63" t="s">
        <v>66</v>
      </c>
      <c r="N63" t="s">
        <v>49</v>
      </c>
      <c r="O63" t="s">
        <v>50</v>
      </c>
    </row>
    <row r="64" spans="2:15" x14ac:dyDescent="0.3">
      <c r="B64">
        <v>7</v>
      </c>
      <c r="E64" s="1" t="s">
        <v>11</v>
      </c>
      <c r="F64" s="1">
        <v>36</v>
      </c>
      <c r="G64" s="1"/>
      <c r="K64" t="s">
        <v>60</v>
      </c>
      <c r="L64" s="11" t="s">
        <v>67</v>
      </c>
      <c r="M64">
        <v>1</v>
      </c>
      <c r="N64">
        <f t="array" ref="N64:N69">FREQUENCY(B46:B65,M64:M69)</f>
        <v>0</v>
      </c>
      <c r="O64">
        <f t="array" ref="O64:O69">FREQUENCY(B46:B65,M64:M69)*100/20</f>
        <v>0</v>
      </c>
    </row>
    <row r="65" spans="1:15" x14ac:dyDescent="0.3">
      <c r="B65">
        <v>6</v>
      </c>
      <c r="E65" s="1" t="s">
        <v>12</v>
      </c>
      <c r="F65" s="1">
        <v>3.0561830851930383</v>
      </c>
      <c r="G65" s="1"/>
      <c r="K65" t="s">
        <v>61</v>
      </c>
      <c r="L65" s="11" t="s">
        <v>68</v>
      </c>
      <c r="M65">
        <v>3</v>
      </c>
      <c r="N65">
        <v>0</v>
      </c>
      <c r="O65">
        <v>0</v>
      </c>
    </row>
    <row r="66" spans="1:15" x14ac:dyDescent="0.3">
      <c r="E66" s="1" t="s">
        <v>13</v>
      </c>
      <c r="F66" s="1">
        <v>2.1037336380234826E-3</v>
      </c>
      <c r="G66" s="1"/>
      <c r="K66" t="s">
        <v>62</v>
      </c>
      <c r="L66" s="11" t="s">
        <v>69</v>
      </c>
      <c r="M66">
        <v>5</v>
      </c>
      <c r="N66">
        <v>0</v>
      </c>
      <c r="O66">
        <v>0</v>
      </c>
    </row>
    <row r="67" spans="1:15" x14ac:dyDescent="0.3">
      <c r="E67" s="1" t="s">
        <v>14</v>
      </c>
      <c r="F67" s="1">
        <v>1.6882977141168172</v>
      </c>
      <c r="G67" s="1"/>
      <c r="K67" t="s">
        <v>63</v>
      </c>
      <c r="L67" s="11" t="s">
        <v>70</v>
      </c>
      <c r="M67">
        <v>7</v>
      </c>
      <c r="N67">
        <v>10</v>
      </c>
      <c r="O67">
        <v>50</v>
      </c>
    </row>
    <row r="68" spans="1:15" x14ac:dyDescent="0.3">
      <c r="E68" s="1" t="s">
        <v>15</v>
      </c>
      <c r="F68" s="10">
        <v>4.2074672760469651E-3</v>
      </c>
      <c r="G68" s="1"/>
      <c r="K68" t="s">
        <v>64</v>
      </c>
      <c r="L68" s="11" t="s">
        <v>71</v>
      </c>
      <c r="M68">
        <v>9</v>
      </c>
      <c r="N68">
        <v>10</v>
      </c>
      <c r="O68">
        <v>50</v>
      </c>
    </row>
    <row r="69" spans="1:15" ht="15" thickBot="1" x14ac:dyDescent="0.35">
      <c r="E69" s="2" t="s">
        <v>16</v>
      </c>
      <c r="F69" s="2">
        <v>2.028094000980452</v>
      </c>
      <c r="G69" s="2"/>
      <c r="K69" t="s">
        <v>65</v>
      </c>
      <c r="L69" s="11">
        <v>10</v>
      </c>
      <c r="M69">
        <v>10</v>
      </c>
      <c r="N69">
        <v>0</v>
      </c>
      <c r="O69">
        <v>0</v>
      </c>
    </row>
    <row r="71" spans="1:15" x14ac:dyDescent="0.3">
      <c r="K71" t="s">
        <v>60</v>
      </c>
      <c r="L71" s="11" t="s">
        <v>67</v>
      </c>
      <c r="M71">
        <v>1</v>
      </c>
      <c r="N71">
        <f t="array" ref="N71:N76">FREQUENCY(C46:C63,M71:M76)</f>
        <v>0</v>
      </c>
      <c r="O71">
        <f t="array" ref="O71:O76">FREQUENCY(C46:C63,M71:M76)*100/18</f>
        <v>0</v>
      </c>
    </row>
    <row r="72" spans="1:15" x14ac:dyDescent="0.3">
      <c r="A72" t="s">
        <v>33</v>
      </c>
      <c r="B72" s="5">
        <f>AVERAGE(B46:B65)</f>
        <v>7.55</v>
      </c>
      <c r="C72" s="5">
        <f>AVERAGE(C46:C65)</f>
        <v>6.3888888888888893</v>
      </c>
      <c r="K72" t="s">
        <v>72</v>
      </c>
      <c r="L72" s="11" t="s">
        <v>68</v>
      </c>
      <c r="M72">
        <v>3</v>
      </c>
      <c r="N72">
        <v>0</v>
      </c>
      <c r="O72">
        <v>0</v>
      </c>
    </row>
    <row r="73" spans="1:15" x14ac:dyDescent="0.3">
      <c r="A73" t="s">
        <v>86</v>
      </c>
      <c r="B73" s="5">
        <f>COUNT(B46:B65)</f>
        <v>20</v>
      </c>
      <c r="C73" s="5">
        <f>COUNT(C46:C65)</f>
        <v>18</v>
      </c>
      <c r="K73" t="s">
        <v>62</v>
      </c>
      <c r="L73" s="11" t="s">
        <v>69</v>
      </c>
      <c r="M73">
        <v>5</v>
      </c>
      <c r="N73">
        <v>6</v>
      </c>
      <c r="O73" s="5">
        <v>33.333333333333336</v>
      </c>
    </row>
    <row r="74" spans="1:15" x14ac:dyDescent="0.3">
      <c r="A74" t="s">
        <v>20</v>
      </c>
      <c r="B74" s="5">
        <f>STDEV(B46:B65)</f>
        <v>0.99868334373445622</v>
      </c>
      <c r="C74" s="5">
        <f>STDEV(C46:C65)</f>
        <v>1.3345582608616193</v>
      </c>
      <c r="K74" t="s">
        <v>63</v>
      </c>
      <c r="L74" s="11" t="s">
        <v>70</v>
      </c>
      <c r="M74">
        <v>7</v>
      </c>
      <c r="N74">
        <v>7</v>
      </c>
      <c r="O74" s="5">
        <v>38.888888888888886</v>
      </c>
    </row>
    <row r="75" spans="1:15" x14ac:dyDescent="0.3">
      <c r="A75" t="s">
        <v>80</v>
      </c>
      <c r="B75" s="5">
        <f>B74/(SQRT(B73))</f>
        <v>0.22331238445870327</v>
      </c>
      <c r="C75" s="5">
        <f>C74/(SQRT(C73))</f>
        <v>0.31455839871459218</v>
      </c>
      <c r="K75" t="s">
        <v>64</v>
      </c>
      <c r="L75" s="11" t="s">
        <v>71</v>
      </c>
      <c r="M75">
        <v>9</v>
      </c>
      <c r="N75">
        <v>5</v>
      </c>
      <c r="O75" s="5">
        <v>27.777777777777779</v>
      </c>
    </row>
    <row r="76" spans="1:15" x14ac:dyDescent="0.3">
      <c r="A76" t="s">
        <v>87</v>
      </c>
      <c r="B76" s="5">
        <f>1.96*B75</f>
        <v>0.43769227353905843</v>
      </c>
      <c r="C76" s="5">
        <f>1.96*C75</f>
        <v>0.61653446148060065</v>
      </c>
      <c r="K76" t="s">
        <v>65</v>
      </c>
      <c r="L76" s="11" t="s">
        <v>73</v>
      </c>
      <c r="M76">
        <v>10</v>
      </c>
      <c r="N76">
        <v>0</v>
      </c>
      <c r="O76">
        <v>0</v>
      </c>
    </row>
    <row r="77" spans="1:15" x14ac:dyDescent="0.3">
      <c r="A77" t="s">
        <v>37</v>
      </c>
      <c r="B77" s="5">
        <f>B72-B76</f>
        <v>7.1123077264609416</v>
      </c>
      <c r="C77" s="5">
        <f>C72-C76</f>
        <v>5.7723544274082883</v>
      </c>
    </row>
    <row r="78" spans="1:15" x14ac:dyDescent="0.3">
      <c r="A78" t="s">
        <v>38</v>
      </c>
      <c r="B78" s="5">
        <f>B72+B76</f>
        <v>7.9876922735390581</v>
      </c>
      <c r="C78" s="5">
        <f>C72+C76</f>
        <v>7.0054233503694903</v>
      </c>
    </row>
    <row r="90" spans="2:13" ht="15" thickBot="1" x14ac:dyDescent="0.35"/>
    <row r="91" spans="2:13" x14ac:dyDescent="0.3">
      <c r="B91" t="s">
        <v>51</v>
      </c>
      <c r="C91" t="s">
        <v>52</v>
      </c>
      <c r="E91" t="s">
        <v>54</v>
      </c>
      <c r="I91" s="4" t="s">
        <v>51</v>
      </c>
      <c r="J91" s="4"/>
      <c r="L91" s="4" t="s">
        <v>52</v>
      </c>
      <c r="M91" s="4"/>
    </row>
    <row r="92" spans="2:13" ht="15" thickBot="1" x14ac:dyDescent="0.35">
      <c r="B92">
        <v>8</v>
      </c>
      <c r="C92">
        <v>5</v>
      </c>
      <c r="I92" s="1"/>
      <c r="J92" s="1"/>
      <c r="L92" s="1"/>
      <c r="M92" s="1"/>
    </row>
    <row r="93" spans="2:13" x14ac:dyDescent="0.3">
      <c r="B93">
        <v>7</v>
      </c>
      <c r="C93">
        <v>5</v>
      </c>
      <c r="E93" s="3"/>
      <c r="F93" s="3" t="s">
        <v>4</v>
      </c>
      <c r="G93" s="3" t="s">
        <v>5</v>
      </c>
      <c r="I93" s="1" t="s">
        <v>6</v>
      </c>
      <c r="J93" s="1">
        <v>7.55</v>
      </c>
      <c r="L93" s="1" t="s">
        <v>6</v>
      </c>
      <c r="M93" s="1">
        <v>6.3888888888888893</v>
      </c>
    </row>
    <row r="94" spans="2:13" x14ac:dyDescent="0.3">
      <c r="B94">
        <v>8</v>
      </c>
      <c r="C94">
        <v>5</v>
      </c>
      <c r="E94" s="1" t="s">
        <v>6</v>
      </c>
      <c r="F94" s="1">
        <v>7.55</v>
      </c>
      <c r="G94" s="1">
        <v>6.3888888888888893</v>
      </c>
      <c r="I94" s="1" t="s">
        <v>17</v>
      </c>
      <c r="J94" s="1">
        <v>0.22331238445870327</v>
      </c>
      <c r="L94" s="1" t="s">
        <v>17</v>
      </c>
      <c r="M94" s="1">
        <v>0.31455839871459218</v>
      </c>
    </row>
    <row r="95" spans="2:13" x14ac:dyDescent="0.3">
      <c r="B95">
        <v>9</v>
      </c>
      <c r="C95">
        <v>6</v>
      </c>
      <c r="E95" s="1" t="s">
        <v>7</v>
      </c>
      <c r="F95" s="1">
        <v>0.99736842105263401</v>
      </c>
      <c r="G95" s="1">
        <v>1.7810457516339899</v>
      </c>
      <c r="I95" s="1" t="s">
        <v>18</v>
      </c>
      <c r="J95" s="1">
        <v>7.5</v>
      </c>
      <c r="L95" s="1" t="s">
        <v>18</v>
      </c>
      <c r="M95" s="1">
        <v>6</v>
      </c>
    </row>
    <row r="96" spans="2:13" x14ac:dyDescent="0.3">
      <c r="B96">
        <v>7</v>
      </c>
      <c r="C96">
        <v>5</v>
      </c>
      <c r="E96" s="1" t="s">
        <v>8</v>
      </c>
      <c r="F96" s="1">
        <v>20</v>
      </c>
      <c r="G96" s="1">
        <v>18</v>
      </c>
      <c r="I96" s="1" t="s">
        <v>19</v>
      </c>
      <c r="J96" s="1">
        <v>7</v>
      </c>
      <c r="L96" s="1" t="s">
        <v>19</v>
      </c>
      <c r="M96" s="1">
        <v>5</v>
      </c>
    </row>
    <row r="97" spans="2:15" x14ac:dyDescent="0.3">
      <c r="B97">
        <v>6</v>
      </c>
      <c r="C97">
        <v>6</v>
      </c>
      <c r="E97" s="1" t="s">
        <v>11</v>
      </c>
      <c r="F97" s="1">
        <v>19</v>
      </c>
      <c r="G97" s="1">
        <v>17</v>
      </c>
      <c r="I97" s="1" t="s">
        <v>20</v>
      </c>
      <c r="J97" s="1">
        <v>0.99868334373445622</v>
      </c>
      <c r="L97" s="1" t="s">
        <v>20</v>
      </c>
      <c r="M97" s="1">
        <v>1.3345582608616193</v>
      </c>
    </row>
    <row r="98" spans="2:15" x14ac:dyDescent="0.3">
      <c r="B98">
        <v>7</v>
      </c>
      <c r="C98">
        <v>7</v>
      </c>
      <c r="E98" s="1" t="s">
        <v>55</v>
      </c>
      <c r="F98" s="1">
        <v>0.5599903428295514</v>
      </c>
      <c r="G98" s="1"/>
      <c r="I98" s="1" t="s">
        <v>21</v>
      </c>
      <c r="J98" s="1">
        <v>0.99736842105263401</v>
      </c>
      <c r="L98" s="1" t="s">
        <v>21</v>
      </c>
      <c r="M98" s="1">
        <v>1.7810457516339899</v>
      </c>
    </row>
    <row r="99" spans="2:15" x14ac:dyDescent="0.3">
      <c r="B99">
        <v>7</v>
      </c>
      <c r="C99">
        <v>5</v>
      </c>
      <c r="E99" s="1" t="s">
        <v>56</v>
      </c>
      <c r="F99" s="1">
        <v>0.11158867353443169</v>
      </c>
      <c r="G99" s="1"/>
      <c r="I99" s="1" t="s">
        <v>22</v>
      </c>
      <c r="J99" s="1">
        <v>-0.93323346562119536</v>
      </c>
      <c r="L99" s="1" t="s">
        <v>22</v>
      </c>
      <c r="M99" s="1">
        <v>-1.0716310074909514</v>
      </c>
    </row>
    <row r="100" spans="2:15" ht="15" thickBot="1" x14ac:dyDescent="0.35">
      <c r="B100">
        <v>8</v>
      </c>
      <c r="C100">
        <v>5</v>
      </c>
      <c r="E100" s="2" t="s">
        <v>57</v>
      </c>
      <c r="F100" s="2">
        <v>0.45501509861862366</v>
      </c>
      <c r="G100" s="2"/>
      <c r="I100" s="1" t="s">
        <v>23</v>
      </c>
      <c r="J100" s="1">
        <v>2.3778009311908779E-2</v>
      </c>
      <c r="L100" s="1" t="s">
        <v>23</v>
      </c>
      <c r="M100" s="1">
        <v>0.5183311508779318</v>
      </c>
    </row>
    <row r="101" spans="2:15" x14ac:dyDescent="0.3">
      <c r="B101">
        <v>8</v>
      </c>
      <c r="C101">
        <v>7</v>
      </c>
      <c r="I101" s="1" t="s">
        <v>24</v>
      </c>
      <c r="J101" s="1">
        <v>3</v>
      </c>
      <c r="L101" s="1" t="s">
        <v>24</v>
      </c>
      <c r="M101" s="1">
        <v>4</v>
      </c>
    </row>
    <row r="102" spans="2:15" x14ac:dyDescent="0.3">
      <c r="B102">
        <v>7</v>
      </c>
      <c r="C102">
        <v>8</v>
      </c>
      <c r="I102" s="1" t="s">
        <v>25</v>
      </c>
      <c r="J102" s="1">
        <v>6</v>
      </c>
      <c r="L102" s="1" t="s">
        <v>25</v>
      </c>
      <c r="M102" s="1">
        <v>5</v>
      </c>
    </row>
    <row r="103" spans="2:15" x14ac:dyDescent="0.3">
      <c r="B103">
        <v>8</v>
      </c>
      <c r="C103">
        <v>8</v>
      </c>
      <c r="E103" t="s">
        <v>58</v>
      </c>
      <c r="I103" s="1" t="s">
        <v>26</v>
      </c>
      <c r="J103" s="1">
        <v>9</v>
      </c>
      <c r="L103" s="1" t="s">
        <v>26</v>
      </c>
      <c r="M103" s="1">
        <v>9</v>
      </c>
    </row>
    <row r="104" spans="2:15" ht="15" thickBot="1" x14ac:dyDescent="0.35">
      <c r="B104">
        <v>8</v>
      </c>
      <c r="C104">
        <v>6</v>
      </c>
      <c r="I104" s="1" t="s">
        <v>27</v>
      </c>
      <c r="J104" s="1">
        <v>151</v>
      </c>
      <c r="L104" s="1" t="s">
        <v>27</v>
      </c>
      <c r="M104" s="1">
        <v>115</v>
      </c>
    </row>
    <row r="105" spans="2:15" ht="15" thickBot="1" x14ac:dyDescent="0.35">
      <c r="B105">
        <v>9</v>
      </c>
      <c r="C105">
        <v>6</v>
      </c>
      <c r="E105" s="3"/>
      <c r="F105" s="3" t="s">
        <v>4</v>
      </c>
      <c r="G105" s="3" t="s">
        <v>5</v>
      </c>
      <c r="I105" s="2" t="s">
        <v>28</v>
      </c>
      <c r="J105" s="2">
        <v>20</v>
      </c>
      <c r="L105" s="2" t="s">
        <v>28</v>
      </c>
      <c r="M105" s="2">
        <v>18</v>
      </c>
    </row>
    <row r="106" spans="2:15" x14ac:dyDescent="0.3">
      <c r="B106">
        <v>9</v>
      </c>
      <c r="C106">
        <v>8</v>
      </c>
      <c r="E106" s="1" t="s">
        <v>6</v>
      </c>
      <c r="F106" s="1">
        <v>7.55</v>
      </c>
      <c r="G106" s="1">
        <v>6.3888888888888893</v>
      </c>
      <c r="J106">
        <v>0</v>
      </c>
      <c r="M106">
        <v>0</v>
      </c>
    </row>
    <row r="107" spans="2:15" x14ac:dyDescent="0.3">
      <c r="B107">
        <v>9</v>
      </c>
      <c r="C107">
        <v>8</v>
      </c>
      <c r="E107" s="1" t="s">
        <v>7</v>
      </c>
      <c r="F107" s="1">
        <v>0.99736842105263401</v>
      </c>
      <c r="G107" s="1">
        <v>1.7810457516339899</v>
      </c>
    </row>
    <row r="108" spans="2:15" x14ac:dyDescent="0.3">
      <c r="B108">
        <v>7</v>
      </c>
      <c r="C108">
        <v>9</v>
      </c>
      <c r="E108" s="1" t="s">
        <v>8</v>
      </c>
      <c r="F108" s="1">
        <v>20</v>
      </c>
      <c r="G108" s="1">
        <v>18</v>
      </c>
    </row>
    <row r="109" spans="2:15" x14ac:dyDescent="0.3">
      <c r="B109">
        <v>6</v>
      </c>
      <c r="C109">
        <v>6</v>
      </c>
      <c r="E109" s="1" t="s">
        <v>59</v>
      </c>
      <c r="F109" s="1">
        <v>1.3674382716049409</v>
      </c>
      <c r="G109" s="1"/>
      <c r="M109" t="s">
        <v>66</v>
      </c>
      <c r="N109" t="s">
        <v>49</v>
      </c>
      <c r="O109" t="s">
        <v>50</v>
      </c>
    </row>
    <row r="110" spans="2:15" x14ac:dyDescent="0.3">
      <c r="B110">
        <v>7</v>
      </c>
      <c r="E110" s="1" t="s">
        <v>10</v>
      </c>
      <c r="F110" s="1">
        <v>0</v>
      </c>
      <c r="G110" s="1"/>
      <c r="K110" t="s">
        <v>60</v>
      </c>
      <c r="L110" s="11" t="s">
        <v>67</v>
      </c>
      <c r="M110">
        <v>1</v>
      </c>
      <c r="N110">
        <f t="array" ref="N110:N115">FREQUENCY(B92:B111,M110:M115)</f>
        <v>0</v>
      </c>
      <c r="O110">
        <f t="array" ref="O110:O115">FREQUENCY(B92:B111,M110:M115)*100/20</f>
        <v>0</v>
      </c>
    </row>
    <row r="111" spans="2:15" x14ac:dyDescent="0.3">
      <c r="B111">
        <v>6</v>
      </c>
      <c r="E111" s="1" t="s">
        <v>11</v>
      </c>
      <c r="F111" s="1">
        <v>36</v>
      </c>
      <c r="G111" s="1"/>
      <c r="K111" t="s">
        <v>61</v>
      </c>
      <c r="L111" s="11" t="s">
        <v>68</v>
      </c>
      <c r="M111">
        <v>3</v>
      </c>
      <c r="N111">
        <v>0</v>
      </c>
      <c r="O111">
        <v>0</v>
      </c>
    </row>
    <row r="112" spans="2:15" x14ac:dyDescent="0.3">
      <c r="E112" s="1" t="s">
        <v>12</v>
      </c>
      <c r="F112" s="1">
        <v>3.0561830851930383</v>
      </c>
      <c r="G112" s="1"/>
      <c r="K112" t="s">
        <v>62</v>
      </c>
      <c r="L112" s="11" t="s">
        <v>69</v>
      </c>
      <c r="M112">
        <v>5</v>
      </c>
      <c r="N112">
        <v>0</v>
      </c>
      <c r="O112">
        <v>0</v>
      </c>
    </row>
    <row r="113" spans="1:15" x14ac:dyDescent="0.3">
      <c r="E113" s="1" t="s">
        <v>13</v>
      </c>
      <c r="F113" s="1">
        <v>2.1037336380234826E-3</v>
      </c>
      <c r="G113" s="1"/>
      <c r="K113" t="s">
        <v>63</v>
      </c>
      <c r="L113" s="11" t="s">
        <v>70</v>
      </c>
      <c r="M113">
        <v>7</v>
      </c>
      <c r="N113">
        <v>10</v>
      </c>
      <c r="O113">
        <v>50</v>
      </c>
    </row>
    <row r="114" spans="1:15" x14ac:dyDescent="0.3">
      <c r="E114" s="1" t="s">
        <v>14</v>
      </c>
      <c r="F114" s="1">
        <v>1.6882977141168172</v>
      </c>
      <c r="G114" s="1"/>
      <c r="K114" t="s">
        <v>64</v>
      </c>
      <c r="L114" s="11" t="s">
        <v>71</v>
      </c>
      <c r="M114">
        <v>9</v>
      </c>
      <c r="N114">
        <v>10</v>
      </c>
      <c r="O114">
        <v>50</v>
      </c>
    </row>
    <row r="115" spans="1:15" x14ac:dyDescent="0.3">
      <c r="E115" s="1" t="s">
        <v>15</v>
      </c>
      <c r="F115" s="1">
        <v>4.2074672760469651E-3</v>
      </c>
      <c r="G115" s="1"/>
      <c r="K115" t="s">
        <v>65</v>
      </c>
      <c r="L115" s="11">
        <v>10</v>
      </c>
      <c r="M115">
        <v>10</v>
      </c>
      <c r="N115">
        <v>0</v>
      </c>
      <c r="O115">
        <v>0</v>
      </c>
    </row>
    <row r="116" spans="1:15" ht="15" thickBot="1" x14ac:dyDescent="0.35">
      <c r="E116" s="2" t="s">
        <v>16</v>
      </c>
      <c r="F116" s="2">
        <v>2.028094000980452</v>
      </c>
      <c r="G116" s="2"/>
    </row>
    <row r="117" spans="1:15" x14ac:dyDescent="0.3">
      <c r="K117" t="s">
        <v>60</v>
      </c>
      <c r="L117" s="11" t="s">
        <v>67</v>
      </c>
      <c r="M117">
        <v>1</v>
      </c>
      <c r="N117">
        <f t="array" ref="N117:N122">FREQUENCY(C92:C109,M117:M122)</f>
        <v>0</v>
      </c>
      <c r="O117" s="5">
        <f t="array" ref="O117:O122">FREQUENCY(C92:C109,M117:M122)*100/18</f>
        <v>0</v>
      </c>
    </row>
    <row r="118" spans="1:15" x14ac:dyDescent="0.3">
      <c r="A118" t="s">
        <v>33</v>
      </c>
      <c r="B118" s="5">
        <f>AVERAGE(B92:B111)</f>
        <v>7.55</v>
      </c>
      <c r="C118" s="5">
        <f>AVERAGE(C92:C111)</f>
        <v>6.3888888888888893</v>
      </c>
      <c r="K118" t="s">
        <v>72</v>
      </c>
      <c r="L118" s="11" t="s">
        <v>68</v>
      </c>
      <c r="M118">
        <v>3</v>
      </c>
      <c r="N118">
        <v>0</v>
      </c>
      <c r="O118" s="5">
        <v>0</v>
      </c>
    </row>
    <row r="119" spans="1:15" x14ac:dyDescent="0.3">
      <c r="A119" t="s">
        <v>86</v>
      </c>
      <c r="B119" s="5">
        <f>COUNT(B92:B111)</f>
        <v>20</v>
      </c>
      <c r="C119" s="5">
        <f>COUNT(C92:C111)</f>
        <v>18</v>
      </c>
      <c r="K119" t="s">
        <v>62</v>
      </c>
      <c r="L119" s="11" t="s">
        <v>69</v>
      </c>
      <c r="M119">
        <v>5</v>
      </c>
      <c r="N119">
        <v>6</v>
      </c>
      <c r="O119" s="5">
        <v>33.333333333333336</v>
      </c>
    </row>
    <row r="120" spans="1:15" x14ac:dyDescent="0.3">
      <c r="A120" t="s">
        <v>20</v>
      </c>
      <c r="B120" s="5">
        <f>STDEV(B92:B111)</f>
        <v>0.99868334373445622</v>
      </c>
      <c r="C120" s="5">
        <f>STDEV(C92:C111)</f>
        <v>1.3345582608616193</v>
      </c>
      <c r="K120" t="s">
        <v>63</v>
      </c>
      <c r="L120" s="11" t="s">
        <v>70</v>
      </c>
      <c r="M120">
        <v>7</v>
      </c>
      <c r="N120">
        <v>7</v>
      </c>
      <c r="O120" s="5">
        <v>38.888888888888886</v>
      </c>
    </row>
    <row r="121" spans="1:15" x14ac:dyDescent="0.3">
      <c r="A121" t="s">
        <v>80</v>
      </c>
      <c r="B121" s="5">
        <f>B120/SQRT(B119)</f>
        <v>0.22331238445870327</v>
      </c>
      <c r="C121" s="5">
        <f>C120/SQRT(C119)</f>
        <v>0.31455839871459218</v>
      </c>
      <c r="K121" t="s">
        <v>64</v>
      </c>
      <c r="L121" s="11" t="s">
        <v>71</v>
      </c>
      <c r="M121">
        <v>9</v>
      </c>
      <c r="N121">
        <v>5</v>
      </c>
      <c r="O121" s="5">
        <v>27.777777777777779</v>
      </c>
    </row>
    <row r="122" spans="1:15" x14ac:dyDescent="0.3">
      <c r="A122" t="s">
        <v>87</v>
      </c>
      <c r="B122" s="5">
        <f>1.96*B121</f>
        <v>0.43769227353905843</v>
      </c>
      <c r="C122" s="5">
        <f>1.96*C121</f>
        <v>0.61653446148060065</v>
      </c>
      <c r="K122" t="s">
        <v>65</v>
      </c>
      <c r="L122" s="11" t="s">
        <v>73</v>
      </c>
      <c r="M122">
        <v>10</v>
      </c>
      <c r="N122">
        <v>0</v>
      </c>
      <c r="O122" s="5">
        <v>0</v>
      </c>
    </row>
    <row r="123" spans="1:15" x14ac:dyDescent="0.3">
      <c r="A123" t="s">
        <v>37</v>
      </c>
      <c r="B123" s="5">
        <f>B118-B122</f>
        <v>7.1123077264609416</v>
      </c>
      <c r="C123" s="5">
        <f>C118-C122</f>
        <v>5.7723544274082883</v>
      </c>
    </row>
    <row r="124" spans="1:15" x14ac:dyDescent="0.3">
      <c r="A124" t="s">
        <v>38</v>
      </c>
      <c r="B124" s="5">
        <f>B118+B122</f>
        <v>7.9876922735390581</v>
      </c>
      <c r="C124" s="5">
        <f>C118+C122</f>
        <v>7.0054233503694903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8F67-7A0C-4DF2-B126-3153F44BD286}">
  <dimension ref="B1:H59"/>
  <sheetViews>
    <sheetView topLeftCell="A16" workbookViewId="0">
      <selection activeCell="K55" sqref="K55"/>
    </sheetView>
  </sheetViews>
  <sheetFormatPr defaultRowHeight="14.4" x14ac:dyDescent="0.3"/>
  <cols>
    <col min="2" max="2" width="14" customWidth="1"/>
    <col min="3" max="3" width="13.77734375" customWidth="1"/>
    <col min="6" max="6" width="23.88671875" customWidth="1"/>
    <col min="7" max="7" width="19.109375" customWidth="1"/>
  </cols>
  <sheetData>
    <row r="1" spans="2:8" x14ac:dyDescent="0.3">
      <c r="B1" t="s">
        <v>1</v>
      </c>
      <c r="C1" t="s">
        <v>2</v>
      </c>
    </row>
    <row r="2" spans="2:8" x14ac:dyDescent="0.3">
      <c r="B2">
        <v>27</v>
      </c>
      <c r="C2">
        <v>24</v>
      </c>
      <c r="F2" t="s">
        <v>3</v>
      </c>
    </row>
    <row r="3" spans="2:8" ht="15" thickBot="1" x14ac:dyDescent="0.35">
      <c r="B3">
        <v>28</v>
      </c>
      <c r="C3">
        <v>25</v>
      </c>
    </row>
    <row r="4" spans="2:8" x14ac:dyDescent="0.3">
      <c r="B4">
        <v>30</v>
      </c>
      <c r="C4">
        <v>25</v>
      </c>
      <c r="F4" s="3"/>
      <c r="G4" s="3" t="s">
        <v>4</v>
      </c>
      <c r="H4" s="3" t="s">
        <v>5</v>
      </c>
    </row>
    <row r="5" spans="2:8" x14ac:dyDescent="0.3">
      <c r="B5">
        <v>32</v>
      </c>
      <c r="C5">
        <v>26</v>
      </c>
      <c r="F5" s="1" t="s">
        <v>6</v>
      </c>
      <c r="G5" s="10">
        <v>29.411764705882351</v>
      </c>
      <c r="H5" s="10">
        <v>25</v>
      </c>
    </row>
    <row r="6" spans="2:8" x14ac:dyDescent="0.3">
      <c r="B6">
        <v>28</v>
      </c>
      <c r="C6">
        <v>25</v>
      </c>
      <c r="F6" s="1" t="s">
        <v>7</v>
      </c>
      <c r="G6" s="1">
        <v>3.3823529411764701</v>
      </c>
      <c r="H6" s="1">
        <v>1.5</v>
      </c>
    </row>
    <row r="7" spans="2:8" x14ac:dyDescent="0.3">
      <c r="B7">
        <v>27</v>
      </c>
      <c r="C7">
        <v>24</v>
      </c>
      <c r="F7" s="1" t="s">
        <v>8</v>
      </c>
      <c r="G7" s="1">
        <v>17</v>
      </c>
      <c r="H7" s="1">
        <v>17</v>
      </c>
    </row>
    <row r="8" spans="2:8" x14ac:dyDescent="0.3">
      <c r="B8">
        <v>29</v>
      </c>
      <c r="C8">
        <v>24</v>
      </c>
      <c r="F8" s="1" t="s">
        <v>9</v>
      </c>
      <c r="G8" s="1">
        <v>0.7214367709596966</v>
      </c>
      <c r="H8" s="1"/>
    </row>
    <row r="9" spans="2:8" x14ac:dyDescent="0.3">
      <c r="B9">
        <v>30</v>
      </c>
      <c r="C9">
        <v>25</v>
      </c>
      <c r="F9" s="1" t="s">
        <v>10</v>
      </c>
      <c r="G9" s="1">
        <v>0</v>
      </c>
      <c r="H9" s="1"/>
    </row>
    <row r="10" spans="2:8" x14ac:dyDescent="0.3">
      <c r="B10">
        <v>29</v>
      </c>
      <c r="C10">
        <v>25</v>
      </c>
      <c r="F10" s="1" t="s">
        <v>11</v>
      </c>
      <c r="G10" s="1">
        <v>16</v>
      </c>
      <c r="H10" s="1"/>
    </row>
    <row r="11" spans="2:8" x14ac:dyDescent="0.3">
      <c r="B11">
        <v>30</v>
      </c>
      <c r="C11">
        <v>26</v>
      </c>
      <c r="F11" s="1" t="s">
        <v>12</v>
      </c>
      <c r="G11" s="1">
        <v>14.237369936287502</v>
      </c>
      <c r="H11" s="1"/>
    </row>
    <row r="12" spans="2:8" x14ac:dyDescent="0.3">
      <c r="B12">
        <v>28</v>
      </c>
      <c r="C12">
        <v>24</v>
      </c>
      <c r="F12" s="1" t="s">
        <v>13</v>
      </c>
      <c r="G12" s="1">
        <v>8.3330922122531014E-11</v>
      </c>
      <c r="H12" s="1"/>
    </row>
    <row r="13" spans="2:8" x14ac:dyDescent="0.3">
      <c r="B13">
        <v>27</v>
      </c>
      <c r="C13">
        <v>23</v>
      </c>
      <c r="F13" s="1" t="s">
        <v>14</v>
      </c>
      <c r="G13" s="1">
        <v>1.7458836762762506</v>
      </c>
      <c r="H13" s="1"/>
    </row>
    <row r="14" spans="2:8" x14ac:dyDescent="0.3">
      <c r="B14">
        <v>29</v>
      </c>
      <c r="C14">
        <v>23</v>
      </c>
      <c r="F14" s="1" t="s">
        <v>15</v>
      </c>
      <c r="G14" s="12">
        <v>1.6666184424506203E-10</v>
      </c>
      <c r="H14" s="1"/>
    </row>
    <row r="15" spans="2:8" ht="15" thickBot="1" x14ac:dyDescent="0.35">
      <c r="B15">
        <v>33</v>
      </c>
      <c r="C15">
        <v>26</v>
      </c>
      <c r="F15" s="2" t="s">
        <v>16</v>
      </c>
      <c r="G15" s="2">
        <v>2.119905299221255</v>
      </c>
      <c r="H15" s="2"/>
    </row>
    <row r="16" spans="2:8" x14ac:dyDescent="0.3">
      <c r="B16">
        <v>32</v>
      </c>
      <c r="C16">
        <v>26</v>
      </c>
    </row>
    <row r="17" spans="2:8" x14ac:dyDescent="0.3">
      <c r="B17">
        <v>31</v>
      </c>
      <c r="C17">
        <v>27</v>
      </c>
      <c r="F17" t="s">
        <v>74</v>
      </c>
      <c r="G17" t="s">
        <v>77</v>
      </c>
    </row>
    <row r="18" spans="2:8" x14ac:dyDescent="0.3">
      <c r="B18">
        <v>30</v>
      </c>
      <c r="C18">
        <v>27</v>
      </c>
      <c r="F18" t="s">
        <v>75</v>
      </c>
      <c r="G18" t="s">
        <v>78</v>
      </c>
    </row>
    <row r="19" spans="2:8" x14ac:dyDescent="0.3">
      <c r="F19" s="13" t="s">
        <v>76</v>
      </c>
      <c r="G19" t="s">
        <v>79</v>
      </c>
    </row>
    <row r="22" spans="2:8" x14ac:dyDescent="0.3">
      <c r="B22" t="s">
        <v>1</v>
      </c>
      <c r="C22" t="s">
        <v>2</v>
      </c>
      <c r="F22" t="s">
        <v>3</v>
      </c>
    </row>
    <row r="23" spans="2:8" ht="15" thickBot="1" x14ac:dyDescent="0.35">
      <c r="B23">
        <v>27</v>
      </c>
      <c r="C23">
        <v>24</v>
      </c>
    </row>
    <row r="24" spans="2:8" x14ac:dyDescent="0.3">
      <c r="B24">
        <v>28</v>
      </c>
      <c r="C24">
        <v>25</v>
      </c>
      <c r="F24" s="3"/>
      <c r="G24" s="3" t="s">
        <v>4</v>
      </c>
      <c r="H24" s="3" t="s">
        <v>5</v>
      </c>
    </row>
    <row r="25" spans="2:8" x14ac:dyDescent="0.3">
      <c r="B25">
        <v>30</v>
      </c>
      <c r="C25">
        <v>25</v>
      </c>
      <c r="F25" s="1" t="s">
        <v>6</v>
      </c>
      <c r="G25" s="10">
        <v>29.411764705882351</v>
      </c>
      <c r="H25" s="10">
        <v>25</v>
      </c>
    </row>
    <row r="26" spans="2:8" x14ac:dyDescent="0.3">
      <c r="B26">
        <v>32</v>
      </c>
      <c r="C26">
        <v>26</v>
      </c>
      <c r="F26" s="1" t="s">
        <v>7</v>
      </c>
      <c r="G26" s="1">
        <v>3.3823529411764701</v>
      </c>
      <c r="H26" s="1">
        <v>1.5</v>
      </c>
    </row>
    <row r="27" spans="2:8" x14ac:dyDescent="0.3">
      <c r="B27">
        <v>28</v>
      </c>
      <c r="C27">
        <v>25</v>
      </c>
      <c r="F27" s="1" t="s">
        <v>8</v>
      </c>
      <c r="G27" s="1">
        <v>17</v>
      </c>
      <c r="H27" s="1">
        <v>17</v>
      </c>
    </row>
    <row r="28" spans="2:8" x14ac:dyDescent="0.3">
      <c r="B28">
        <v>27</v>
      </c>
      <c r="C28">
        <v>24</v>
      </c>
      <c r="F28" s="1" t="s">
        <v>9</v>
      </c>
      <c r="G28" s="1">
        <v>0.7214367709596966</v>
      </c>
      <c r="H28" s="1"/>
    </row>
    <row r="29" spans="2:8" x14ac:dyDescent="0.3">
      <c r="B29">
        <v>29</v>
      </c>
      <c r="C29">
        <v>24</v>
      </c>
      <c r="F29" s="1" t="s">
        <v>10</v>
      </c>
      <c r="G29" s="1">
        <v>0</v>
      </c>
      <c r="H29" s="1"/>
    </row>
    <row r="30" spans="2:8" x14ac:dyDescent="0.3">
      <c r="B30">
        <v>30</v>
      </c>
      <c r="C30">
        <v>25</v>
      </c>
      <c r="F30" s="1" t="s">
        <v>11</v>
      </c>
      <c r="G30" s="1">
        <v>16</v>
      </c>
      <c r="H30" s="1"/>
    </row>
    <row r="31" spans="2:8" x14ac:dyDescent="0.3">
      <c r="B31">
        <v>29</v>
      </c>
      <c r="C31">
        <v>25</v>
      </c>
      <c r="F31" s="1" t="s">
        <v>12</v>
      </c>
      <c r="G31" s="1">
        <v>14.237369936287502</v>
      </c>
      <c r="H31" s="1"/>
    </row>
    <row r="32" spans="2:8" x14ac:dyDescent="0.3">
      <c r="B32">
        <v>30</v>
      </c>
      <c r="C32">
        <v>26</v>
      </c>
      <c r="F32" s="1" t="s">
        <v>13</v>
      </c>
      <c r="G32" s="15">
        <v>8.3330922122531014E-11</v>
      </c>
      <c r="H32" s="1"/>
    </row>
    <row r="33" spans="2:8" x14ac:dyDescent="0.3">
      <c r="B33">
        <v>28</v>
      </c>
      <c r="C33">
        <v>24</v>
      </c>
      <c r="F33" s="1" t="s">
        <v>14</v>
      </c>
      <c r="G33" s="1">
        <v>1.7458836762762506</v>
      </c>
      <c r="H33" s="1"/>
    </row>
    <row r="34" spans="2:8" x14ac:dyDescent="0.3">
      <c r="B34">
        <v>27</v>
      </c>
      <c r="C34">
        <v>23</v>
      </c>
      <c r="F34" s="1" t="s">
        <v>15</v>
      </c>
      <c r="G34" s="14">
        <v>1.6666184424506203E-10</v>
      </c>
      <c r="H34" s="1"/>
    </row>
    <row r="35" spans="2:8" ht="15" thickBot="1" x14ac:dyDescent="0.35">
      <c r="B35">
        <v>29</v>
      </c>
      <c r="C35">
        <v>23</v>
      </c>
      <c r="F35" s="2" t="s">
        <v>16</v>
      </c>
      <c r="G35" s="2">
        <v>2.119905299221255</v>
      </c>
      <c r="H35" s="2"/>
    </row>
    <row r="36" spans="2:8" x14ac:dyDescent="0.3">
      <c r="B36">
        <v>33</v>
      </c>
      <c r="C36">
        <v>26</v>
      </c>
    </row>
    <row r="37" spans="2:8" x14ac:dyDescent="0.3">
      <c r="B37">
        <v>32</v>
      </c>
      <c r="C37">
        <v>26</v>
      </c>
      <c r="F37" t="s">
        <v>77</v>
      </c>
    </row>
    <row r="38" spans="2:8" x14ac:dyDescent="0.3">
      <c r="B38">
        <v>31</v>
      </c>
      <c r="C38">
        <v>27</v>
      </c>
      <c r="F38" t="s">
        <v>78</v>
      </c>
    </row>
    <row r="39" spans="2:8" x14ac:dyDescent="0.3">
      <c r="B39">
        <v>30</v>
      </c>
      <c r="C39">
        <v>27</v>
      </c>
      <c r="F39" t="s">
        <v>79</v>
      </c>
    </row>
    <row r="42" spans="2:8" x14ac:dyDescent="0.3">
      <c r="B42" t="s">
        <v>1</v>
      </c>
      <c r="C42" t="s">
        <v>2</v>
      </c>
      <c r="F42" t="s">
        <v>3</v>
      </c>
    </row>
    <row r="43" spans="2:8" ht="15" thickBot="1" x14ac:dyDescent="0.35">
      <c r="B43">
        <v>27</v>
      </c>
      <c r="C43">
        <v>24</v>
      </c>
    </row>
    <row r="44" spans="2:8" x14ac:dyDescent="0.3">
      <c r="B44">
        <v>28</v>
      </c>
      <c r="C44">
        <v>25</v>
      </c>
      <c r="F44" s="3"/>
      <c r="G44" s="3" t="s">
        <v>4</v>
      </c>
      <c r="H44" s="3" t="s">
        <v>5</v>
      </c>
    </row>
    <row r="45" spans="2:8" x14ac:dyDescent="0.3">
      <c r="B45">
        <v>30</v>
      </c>
      <c r="C45">
        <v>25</v>
      </c>
      <c r="F45" s="1" t="s">
        <v>6</v>
      </c>
      <c r="G45" s="10">
        <v>29.411764705882351</v>
      </c>
      <c r="H45" s="10">
        <v>25</v>
      </c>
    </row>
    <row r="46" spans="2:8" x14ac:dyDescent="0.3">
      <c r="B46">
        <v>32</v>
      </c>
      <c r="C46">
        <v>26</v>
      </c>
      <c r="F46" s="1" t="s">
        <v>7</v>
      </c>
      <c r="G46" s="1">
        <v>3.3823529411764701</v>
      </c>
      <c r="H46" s="1">
        <v>1.5</v>
      </c>
    </row>
    <row r="47" spans="2:8" x14ac:dyDescent="0.3">
      <c r="B47">
        <v>28</v>
      </c>
      <c r="C47">
        <v>25</v>
      </c>
      <c r="F47" s="1" t="s">
        <v>8</v>
      </c>
      <c r="G47" s="1">
        <v>17</v>
      </c>
      <c r="H47" s="1">
        <v>17</v>
      </c>
    </row>
    <row r="48" spans="2:8" x14ac:dyDescent="0.3">
      <c r="B48">
        <v>27</v>
      </c>
      <c r="C48">
        <v>24</v>
      </c>
      <c r="F48" s="1" t="s">
        <v>9</v>
      </c>
      <c r="G48" s="1">
        <v>0.7214367709596966</v>
      </c>
      <c r="H48" s="1"/>
    </row>
    <row r="49" spans="2:8" x14ac:dyDescent="0.3">
      <c r="B49">
        <v>29</v>
      </c>
      <c r="C49">
        <v>24</v>
      </c>
      <c r="F49" s="1" t="s">
        <v>10</v>
      </c>
      <c r="G49" s="1">
        <v>0</v>
      </c>
      <c r="H49" s="1"/>
    </row>
    <row r="50" spans="2:8" x14ac:dyDescent="0.3">
      <c r="B50">
        <v>30</v>
      </c>
      <c r="C50">
        <v>25</v>
      </c>
      <c r="F50" s="1" t="s">
        <v>11</v>
      </c>
      <c r="G50" s="1">
        <v>16</v>
      </c>
      <c r="H50" s="1"/>
    </row>
    <row r="51" spans="2:8" x14ac:dyDescent="0.3">
      <c r="B51">
        <v>29</v>
      </c>
      <c r="C51">
        <v>25</v>
      </c>
      <c r="F51" s="1" t="s">
        <v>12</v>
      </c>
      <c r="G51" s="10">
        <v>14.237369936287502</v>
      </c>
      <c r="H51" s="1"/>
    </row>
    <row r="52" spans="2:8" x14ac:dyDescent="0.3">
      <c r="B52">
        <v>30</v>
      </c>
      <c r="C52">
        <v>26</v>
      </c>
      <c r="F52" s="1" t="s">
        <v>13</v>
      </c>
      <c r="G52" s="1">
        <v>8.3330922122531014E-11</v>
      </c>
      <c r="H52" s="1"/>
    </row>
    <row r="53" spans="2:8" x14ac:dyDescent="0.3">
      <c r="B53">
        <v>28</v>
      </c>
      <c r="C53">
        <v>24</v>
      </c>
      <c r="F53" s="1" t="s">
        <v>14</v>
      </c>
      <c r="G53" s="1">
        <v>1.7458836762762506</v>
      </c>
      <c r="H53" s="1"/>
    </row>
    <row r="54" spans="2:8" x14ac:dyDescent="0.3">
      <c r="B54">
        <v>27</v>
      </c>
      <c r="C54">
        <v>23</v>
      </c>
      <c r="F54" s="1" t="s">
        <v>15</v>
      </c>
      <c r="G54" s="14">
        <v>1.6666184424506203E-10</v>
      </c>
      <c r="H54" s="1"/>
    </row>
    <row r="55" spans="2:8" ht="15" thickBot="1" x14ac:dyDescent="0.35">
      <c r="B55">
        <v>29</v>
      </c>
      <c r="C55">
        <v>23</v>
      </c>
      <c r="F55" s="2" t="s">
        <v>16</v>
      </c>
      <c r="G55" s="2">
        <v>2.119905299221255</v>
      </c>
      <c r="H55" s="2"/>
    </row>
    <row r="56" spans="2:8" x14ac:dyDescent="0.3">
      <c r="B56">
        <v>33</v>
      </c>
      <c r="C56">
        <v>26</v>
      </c>
    </row>
    <row r="57" spans="2:8" x14ac:dyDescent="0.3">
      <c r="B57">
        <v>32</v>
      </c>
      <c r="C57">
        <v>26</v>
      </c>
      <c r="F57" t="s">
        <v>88</v>
      </c>
    </row>
    <row r="58" spans="2:8" x14ac:dyDescent="0.3">
      <c r="B58">
        <v>31</v>
      </c>
      <c r="C58">
        <v>27</v>
      </c>
      <c r="F58" t="s">
        <v>89</v>
      </c>
    </row>
    <row r="59" spans="2:8" x14ac:dyDescent="0.3">
      <c r="B59">
        <v>30</v>
      </c>
      <c r="C59">
        <v>27</v>
      </c>
      <c r="F5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 naraikristof</dc:creator>
  <cp:lastModifiedBy>Kristof naraikristof</cp:lastModifiedBy>
  <dcterms:created xsi:type="dcterms:W3CDTF">2015-06-05T18:17:20Z</dcterms:created>
  <dcterms:modified xsi:type="dcterms:W3CDTF">2021-04-30T13:52:02Z</dcterms:modified>
</cp:coreProperties>
</file>