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530" windowHeight="7050"/>
  </bookViews>
  <sheets>
    <sheet name="Megyé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J20" i="1"/>
  <c r="J17" i="1"/>
  <c r="J15" i="1"/>
  <c r="J14" i="1"/>
  <c r="J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F23" i="1"/>
  <c r="G23" i="1"/>
  <c r="J9" i="1"/>
  <c r="J8" i="1"/>
  <c r="J7" i="1"/>
  <c r="J5" i="1"/>
  <c r="J4" i="1"/>
  <c r="J3" i="1"/>
  <c r="G22" i="1"/>
  <c r="F22" i="1"/>
  <c r="J11" i="1" s="1"/>
  <c r="E22" i="1"/>
  <c r="D22" i="1"/>
  <c r="C22" i="1"/>
</calcChain>
</file>

<file path=xl/sharedStrings.xml><?xml version="1.0" encoding="utf-8"?>
<sst xmlns="http://schemas.openxmlformats.org/spreadsheetml/2006/main" count="62" uniqueCount="60">
  <si>
    <t>Megye</t>
  </si>
  <si>
    <t>Székhely</t>
  </si>
  <si>
    <t>Járás</t>
  </si>
  <si>
    <t>Település</t>
  </si>
  <si>
    <t>Város</t>
  </si>
  <si>
    <t>Bács-Kiskun</t>
  </si>
  <si>
    <t>Kecskemét</t>
  </si>
  <si>
    <t>Baranya</t>
  </si>
  <si>
    <t>Pécs</t>
  </si>
  <si>
    <t>Legnagyobb terület:</t>
  </si>
  <si>
    <t>Békés</t>
  </si>
  <si>
    <t>Békéscsaba</t>
  </si>
  <si>
    <t>Második legnagyobb:</t>
  </si>
  <si>
    <t>Borsod-Abaúj-Zemplén</t>
  </si>
  <si>
    <t>Miskolc</t>
  </si>
  <si>
    <t>Harmadik legnagyobb:</t>
  </si>
  <si>
    <t>Szeged</t>
  </si>
  <si>
    <t>Fejér</t>
  </si>
  <si>
    <t>Székesfehérvár</t>
  </si>
  <si>
    <t>Legkisebb népesség:</t>
  </si>
  <si>
    <t>Győr-Moson-Sopron</t>
  </si>
  <si>
    <t>Győr</t>
  </si>
  <si>
    <t>Második legkisebb népesség:</t>
  </si>
  <si>
    <t>Hajdú-Bihar</t>
  </si>
  <si>
    <t>Debrecen</t>
  </si>
  <si>
    <t>Heves</t>
  </si>
  <si>
    <t>Eger</t>
  </si>
  <si>
    <t>Jász-Nagykun-Szolnok</t>
  </si>
  <si>
    <t>Szolnok</t>
  </si>
  <si>
    <t>Komárom-Esztergom</t>
  </si>
  <si>
    <t>Tatabánya</t>
  </si>
  <si>
    <t>Nógrád</t>
  </si>
  <si>
    <t>Salgótarján</t>
  </si>
  <si>
    <t>Magyarország népsűrűsége:</t>
  </si>
  <si>
    <t>Pest</t>
  </si>
  <si>
    <t>Budapest</t>
  </si>
  <si>
    <t>Népsűrűségek átlaga:</t>
  </si>
  <si>
    <t>Somogy</t>
  </si>
  <si>
    <t>Kaposvár</t>
  </si>
  <si>
    <t>Szabolcs-Szatmár-Bereg</t>
  </si>
  <si>
    <t>Nyíregyháza</t>
  </si>
  <si>
    <t>Legtöbb település:</t>
  </si>
  <si>
    <t>Tolna</t>
  </si>
  <si>
    <t>Szekszárd</t>
  </si>
  <si>
    <t>Legtöbb város:</t>
  </si>
  <si>
    <t>Vas</t>
  </si>
  <si>
    <t>Szombathely</t>
  </si>
  <si>
    <t>Veszprém</t>
  </si>
  <si>
    <t>Zala</t>
  </si>
  <si>
    <t>Zalaegerszeg</t>
  </si>
  <si>
    <t>Összesen</t>
  </si>
  <si>
    <t>https://www.ksh.hu/stadat_files/fol/hu/fol0007.html</t>
  </si>
  <si>
    <t>https://www.ksh.hu/stadat_files/fol/hu/fol0006.html</t>
  </si>
  <si>
    <t>Harmadik legkisebb népesség</t>
  </si>
  <si>
    <t>Megyék száma:</t>
  </si>
  <si>
    <t>Csongrád-Csanád</t>
  </si>
  <si>
    <r>
      <t>100 fő/km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-nél nagyobb:</t>
    </r>
  </si>
  <si>
    <t>Népesség (fő)</t>
  </si>
  <si>
    <r>
      <t>Terület (km</t>
    </r>
    <r>
      <rPr>
        <b/>
        <vertAlign val="superscript"/>
        <sz val="11"/>
        <color theme="8" tint="-0.249977111117893"/>
        <rFont val="Calibri"/>
        <family val="2"/>
        <charset val="238"/>
        <scheme val="minor"/>
      </rPr>
      <t>2</t>
    </r>
    <r>
      <rPr>
        <b/>
        <sz val="11"/>
        <color theme="8" tint="-0.249977111117893"/>
        <rFont val="Calibri"/>
        <family val="2"/>
        <charset val="238"/>
        <scheme val="minor"/>
      </rPr>
      <t>)</t>
    </r>
  </si>
  <si>
    <r>
      <t>Népsűrűség (fő/km</t>
    </r>
    <r>
      <rPr>
        <b/>
        <vertAlign val="superscript"/>
        <sz val="11"/>
        <color theme="8" tint="-0.249977111117893"/>
        <rFont val="Calibri"/>
        <family val="2"/>
        <charset val="238"/>
        <scheme val="minor"/>
      </rPr>
      <t>2</t>
    </r>
    <r>
      <rPr>
        <b/>
        <sz val="11"/>
        <color theme="8" tint="-0.249977111117893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</si>
</sst>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vertAlign val="superscript"/>
      <sz val="11"/>
      <color theme="8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2" borderId="0" xfId="0" applyFill="1" applyBorder="1"/>
    <xf numFmtId="2" fontId="0" fillId="2" borderId="0" xfId="0" applyNumberFormat="1" applyFill="1" applyBorder="1"/>
    <xf numFmtId="2" fontId="0" fillId="2" borderId="1" xfId="0" applyNumberFormat="1" applyFill="1" applyBorder="1"/>
    <xf numFmtId="0" fontId="0" fillId="0" borderId="1" xfId="0" applyBorder="1"/>
    <xf numFmtId="0" fontId="4" fillId="2" borderId="1" xfId="0" applyFont="1" applyFill="1" applyBorder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sh.hu/stadat_files/fol/hu/fol000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M3" sqref="M3"/>
    </sheetView>
  </sheetViews>
  <sheetFormatPr defaultRowHeight="14.5" x14ac:dyDescent="0.35"/>
  <cols>
    <col min="1" max="1" width="20.453125" customWidth="1"/>
    <col min="2" max="2" width="13.36328125" bestFit="1" customWidth="1"/>
    <col min="3" max="3" width="5.08984375" bestFit="1" customWidth="1"/>
    <col min="4" max="4" width="8.90625" bestFit="1" customWidth="1"/>
    <col min="5" max="5" width="5.81640625" bestFit="1" customWidth="1"/>
    <col min="6" max="6" width="9.54296875" bestFit="1" customWidth="1"/>
    <col min="7" max="7" width="12.08984375" customWidth="1"/>
    <col min="8" max="8" width="10.90625" bestFit="1" customWidth="1"/>
    <col min="9" max="9" width="25.54296875" customWidth="1"/>
    <col min="10" max="10" width="8.90625" customWidth="1"/>
  </cols>
  <sheetData>
    <row r="1" spans="1:10" ht="3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8" t="s">
        <v>57</v>
      </c>
      <c r="G1" s="8" t="s">
        <v>58</v>
      </c>
      <c r="H1" s="6" t="s">
        <v>59</v>
      </c>
      <c r="I1" s="7"/>
    </row>
    <row r="2" spans="1:10" x14ac:dyDescent="0.35">
      <c r="A2" s="4" t="s">
        <v>5</v>
      </c>
      <c r="B2" s="4" t="s">
        <v>6</v>
      </c>
      <c r="C2" s="4">
        <v>11</v>
      </c>
      <c r="D2" s="4">
        <v>119</v>
      </c>
      <c r="E2" s="4">
        <v>22</v>
      </c>
      <c r="F2" s="4">
        <v>500026</v>
      </c>
      <c r="G2" s="4">
        <v>8444.89</v>
      </c>
      <c r="H2" s="3">
        <f>F2/G2</f>
        <v>59.21048113119295</v>
      </c>
    </row>
    <row r="3" spans="1:10" x14ac:dyDescent="0.35">
      <c r="A3" s="4" t="s">
        <v>7</v>
      </c>
      <c r="B3" s="4" t="s">
        <v>8</v>
      </c>
      <c r="C3" s="4">
        <v>10</v>
      </c>
      <c r="D3" s="4">
        <v>301</v>
      </c>
      <c r="E3" s="4">
        <v>14</v>
      </c>
      <c r="F3" s="4">
        <v>356819</v>
      </c>
      <c r="G3" s="4">
        <v>4429.6600000000017</v>
      </c>
      <c r="H3" s="3">
        <f t="shared" ref="H3:H21" si="0">F3/G3</f>
        <v>80.552231999747121</v>
      </c>
      <c r="I3" t="s">
        <v>9</v>
      </c>
      <c r="J3" s="1">
        <f>MAX(G2:G21)</f>
        <v>8444.89</v>
      </c>
    </row>
    <row r="4" spans="1:10" x14ac:dyDescent="0.35">
      <c r="A4" s="4" t="s">
        <v>10</v>
      </c>
      <c r="B4" s="4" t="s">
        <v>11</v>
      </c>
      <c r="C4" s="4">
        <v>9</v>
      </c>
      <c r="D4" s="4">
        <v>75</v>
      </c>
      <c r="E4" s="4">
        <v>22</v>
      </c>
      <c r="F4" s="4">
        <v>326530</v>
      </c>
      <c r="G4" s="4">
        <v>5629.6900000000023</v>
      </c>
      <c r="H4" s="3">
        <f t="shared" si="0"/>
        <v>58.001417484799319</v>
      </c>
      <c r="I4" t="s">
        <v>12</v>
      </c>
      <c r="J4" s="1">
        <f>LARGE(G2:G21,2)</f>
        <v>7247.0900000000056</v>
      </c>
    </row>
    <row r="5" spans="1:10" x14ac:dyDescent="0.35">
      <c r="A5" s="4" t="s">
        <v>13</v>
      </c>
      <c r="B5" s="4" t="s">
        <v>14</v>
      </c>
      <c r="C5" s="4">
        <v>16</v>
      </c>
      <c r="D5" s="4">
        <v>358</v>
      </c>
      <c r="E5" s="4">
        <v>29</v>
      </c>
      <c r="F5" s="4">
        <v>632722</v>
      </c>
      <c r="G5" s="4">
        <v>7247.0900000000056</v>
      </c>
      <c r="H5" s="3">
        <f t="shared" si="0"/>
        <v>87.307043240804177</v>
      </c>
      <c r="I5" t="s">
        <v>15</v>
      </c>
      <c r="J5" s="1">
        <f>LARGE(G2:G21,3)</f>
        <v>6391.9700000000039</v>
      </c>
    </row>
    <row r="6" spans="1:10" x14ac:dyDescent="0.35">
      <c r="A6" s="4" t="s">
        <v>55</v>
      </c>
      <c r="B6" s="4" t="s">
        <v>16</v>
      </c>
      <c r="C6" s="4">
        <v>7</v>
      </c>
      <c r="D6" s="4">
        <v>60</v>
      </c>
      <c r="E6" s="4">
        <v>10</v>
      </c>
      <c r="F6" s="4">
        <v>395617</v>
      </c>
      <c r="G6" s="4">
        <v>4264.4199999999983</v>
      </c>
      <c r="H6" s="3">
        <f t="shared" si="0"/>
        <v>92.771584412417198</v>
      </c>
      <c r="J6" s="1"/>
    </row>
    <row r="7" spans="1:10" x14ac:dyDescent="0.35">
      <c r="A7" s="4" t="s">
        <v>17</v>
      </c>
      <c r="B7" s="4" t="s">
        <v>18</v>
      </c>
      <c r="C7" s="4">
        <v>8</v>
      </c>
      <c r="D7" s="4">
        <v>108</v>
      </c>
      <c r="E7" s="4">
        <v>17</v>
      </c>
      <c r="F7" s="4">
        <v>418701</v>
      </c>
      <c r="G7" s="4">
        <v>4358.5700000000006</v>
      </c>
      <c r="H7" s="3">
        <f t="shared" si="0"/>
        <v>96.063846628596067</v>
      </c>
      <c r="I7" t="s">
        <v>19</v>
      </c>
      <c r="J7" s="1">
        <f>MIN(F2:F21)</f>
        <v>187574</v>
      </c>
    </row>
    <row r="8" spans="1:10" x14ac:dyDescent="0.35">
      <c r="A8" s="4" t="s">
        <v>20</v>
      </c>
      <c r="B8" s="4" t="s">
        <v>21</v>
      </c>
      <c r="C8" s="4">
        <v>7</v>
      </c>
      <c r="D8" s="4">
        <v>183</v>
      </c>
      <c r="E8" s="4">
        <v>12</v>
      </c>
      <c r="F8" s="4">
        <v>478281</v>
      </c>
      <c r="G8" s="4">
        <v>4207.7199999999993</v>
      </c>
      <c r="H8" s="3">
        <f t="shared" si="0"/>
        <v>113.66749688667498</v>
      </c>
      <c r="I8" t="s">
        <v>22</v>
      </c>
      <c r="J8" s="1">
        <f>SMALL(F2:F21,2)</f>
        <v>213341</v>
      </c>
    </row>
    <row r="9" spans="1:10" x14ac:dyDescent="0.35">
      <c r="A9" s="4" t="s">
        <v>23</v>
      </c>
      <c r="B9" s="4" t="s">
        <v>24</v>
      </c>
      <c r="C9" s="4">
        <v>10</v>
      </c>
      <c r="D9" s="4">
        <v>82</v>
      </c>
      <c r="E9" s="4">
        <v>21</v>
      </c>
      <c r="F9" s="4">
        <v>526164</v>
      </c>
      <c r="G9" s="4">
        <v>6210.7700000000023</v>
      </c>
      <c r="H9" s="3">
        <f t="shared" si="0"/>
        <v>84.717997929403253</v>
      </c>
      <c r="I9" t="s">
        <v>53</v>
      </c>
      <c r="J9" s="1">
        <f>SMALL(F2:F21,3)</f>
        <v>253494</v>
      </c>
    </row>
    <row r="10" spans="1:10" x14ac:dyDescent="0.35">
      <c r="A10" s="4" t="s">
        <v>25</v>
      </c>
      <c r="B10" s="4" t="s">
        <v>26</v>
      </c>
      <c r="C10" s="4">
        <v>7</v>
      </c>
      <c r="D10" s="4">
        <v>121</v>
      </c>
      <c r="E10" s="4">
        <v>11</v>
      </c>
      <c r="F10" s="4">
        <v>291967</v>
      </c>
      <c r="G10" s="4">
        <v>3637.1700000000023</v>
      </c>
      <c r="H10" s="3">
        <f t="shared" si="0"/>
        <v>80.273124434656566</v>
      </c>
      <c r="J10" s="1"/>
    </row>
    <row r="11" spans="1:10" x14ac:dyDescent="0.35">
      <c r="A11" s="4" t="s">
        <v>27</v>
      </c>
      <c r="B11" s="4" t="s">
        <v>28</v>
      </c>
      <c r="C11" s="4">
        <v>9</v>
      </c>
      <c r="D11" s="4">
        <v>78</v>
      </c>
      <c r="E11" s="4">
        <v>22</v>
      </c>
      <c r="F11" s="4">
        <v>363646</v>
      </c>
      <c r="G11" s="4">
        <v>5581.6299999999983</v>
      </c>
      <c r="H11" s="3">
        <f t="shared" si="0"/>
        <v>65.150502630951905</v>
      </c>
      <c r="I11" t="s">
        <v>33</v>
      </c>
      <c r="J11" s="1">
        <f>F22/G22</f>
        <v>104.60342162573501</v>
      </c>
    </row>
    <row r="12" spans="1:10" x14ac:dyDescent="0.35">
      <c r="A12" s="4" t="s">
        <v>29</v>
      </c>
      <c r="B12" s="4" t="s">
        <v>30</v>
      </c>
      <c r="C12" s="4">
        <v>6</v>
      </c>
      <c r="D12" s="4">
        <v>76</v>
      </c>
      <c r="E12" s="4">
        <v>12</v>
      </c>
      <c r="F12" s="4">
        <v>299772</v>
      </c>
      <c r="G12" s="4">
        <v>2264.3299999999986</v>
      </c>
      <c r="H12" s="3">
        <f t="shared" si="0"/>
        <v>132.3888302500078</v>
      </c>
      <c r="I12" t="s">
        <v>36</v>
      </c>
      <c r="J12" s="2">
        <f>AVERAGE(H2:H21)</f>
        <v>246.64604680376186</v>
      </c>
    </row>
    <row r="13" spans="1:10" x14ac:dyDescent="0.35">
      <c r="A13" s="4" t="s">
        <v>31</v>
      </c>
      <c r="B13" s="4" t="s">
        <v>32</v>
      </c>
      <c r="C13" s="4">
        <v>6</v>
      </c>
      <c r="D13" s="4">
        <v>131</v>
      </c>
      <c r="E13" s="4">
        <v>6</v>
      </c>
      <c r="F13" s="4">
        <v>187574</v>
      </c>
      <c r="G13" s="4">
        <v>2544.4599999999982</v>
      </c>
      <c r="H13" s="3">
        <f t="shared" si="0"/>
        <v>73.718588619982285</v>
      </c>
      <c r="J13" s="1"/>
    </row>
    <row r="14" spans="1:10" x14ac:dyDescent="0.35">
      <c r="A14" s="4" t="s">
        <v>34</v>
      </c>
      <c r="B14" s="4" t="s">
        <v>35</v>
      </c>
      <c r="C14" s="4">
        <v>18</v>
      </c>
      <c r="D14" s="4">
        <v>187</v>
      </c>
      <c r="E14" s="4">
        <v>54</v>
      </c>
      <c r="F14" s="4">
        <v>1309802</v>
      </c>
      <c r="G14" s="4">
        <v>6391.9700000000039</v>
      </c>
      <c r="H14" s="3">
        <f t="shared" si="0"/>
        <v>204.91366511419784</v>
      </c>
      <c r="I14" t="s">
        <v>41</v>
      </c>
      <c r="J14" s="1">
        <f>MAX(D2:D21)</f>
        <v>358</v>
      </c>
    </row>
    <row r="15" spans="1:10" x14ac:dyDescent="0.35">
      <c r="A15" s="4" t="s">
        <v>37</v>
      </c>
      <c r="B15" s="4" t="s">
        <v>38</v>
      </c>
      <c r="C15" s="4">
        <v>8</v>
      </c>
      <c r="D15" s="4">
        <v>246</v>
      </c>
      <c r="E15" s="4">
        <v>16</v>
      </c>
      <c r="F15" s="4">
        <v>300945</v>
      </c>
      <c r="G15" s="4">
        <v>6065.0599999999968</v>
      </c>
      <c r="H15" s="3">
        <f t="shared" si="0"/>
        <v>49.619459659096556</v>
      </c>
      <c r="I15" t="s">
        <v>44</v>
      </c>
      <c r="J15" s="1">
        <f>MAX(E2:E21)</f>
        <v>54</v>
      </c>
    </row>
    <row r="16" spans="1:10" x14ac:dyDescent="0.35">
      <c r="A16" s="4" t="s">
        <v>39</v>
      </c>
      <c r="B16" s="4" t="s">
        <v>40</v>
      </c>
      <c r="C16" s="4">
        <v>13</v>
      </c>
      <c r="D16" s="4">
        <v>229</v>
      </c>
      <c r="E16" s="4">
        <v>28</v>
      </c>
      <c r="F16" s="4">
        <v>545321</v>
      </c>
      <c r="G16" s="4">
        <v>5935.8700000000008</v>
      </c>
      <c r="H16" s="3">
        <f t="shared" si="0"/>
        <v>91.868757233564736</v>
      </c>
      <c r="J16" s="1"/>
    </row>
    <row r="17" spans="1:10" x14ac:dyDescent="0.35">
      <c r="A17" s="4" t="s">
        <v>42</v>
      </c>
      <c r="B17" s="4" t="s">
        <v>43</v>
      </c>
      <c r="C17" s="4">
        <v>6</v>
      </c>
      <c r="D17" s="4">
        <v>109</v>
      </c>
      <c r="E17" s="4">
        <v>11</v>
      </c>
      <c r="F17" s="4">
        <v>213341</v>
      </c>
      <c r="G17" s="4">
        <v>3703.2100000000014</v>
      </c>
      <c r="H17" s="3">
        <f t="shared" si="0"/>
        <v>57.60974937959228</v>
      </c>
      <c r="I17" t="s">
        <v>54</v>
      </c>
      <c r="J17" s="1">
        <f>COUNTA(A2:A20)</f>
        <v>19</v>
      </c>
    </row>
    <row r="18" spans="1:10" x14ac:dyDescent="0.35">
      <c r="A18" s="4" t="s">
        <v>45</v>
      </c>
      <c r="B18" s="4" t="s">
        <v>46</v>
      </c>
      <c r="C18" s="4">
        <v>7</v>
      </c>
      <c r="D18" s="4">
        <v>216</v>
      </c>
      <c r="E18" s="4">
        <v>13</v>
      </c>
      <c r="F18" s="4">
        <v>253494</v>
      </c>
      <c r="G18" s="4">
        <v>3336.119999999999</v>
      </c>
      <c r="H18" s="3">
        <f t="shared" si="0"/>
        <v>75.984676810186713</v>
      </c>
      <c r="J18" s="1"/>
    </row>
    <row r="19" spans="1:10" x14ac:dyDescent="0.35">
      <c r="A19" s="4" t="s">
        <v>47</v>
      </c>
      <c r="B19" s="4" t="s">
        <v>47</v>
      </c>
      <c r="C19" s="4">
        <v>10</v>
      </c>
      <c r="D19" s="4">
        <v>217</v>
      </c>
      <c r="E19" s="4">
        <v>15</v>
      </c>
      <c r="F19" s="4">
        <v>341113</v>
      </c>
      <c r="G19" s="4">
        <v>4463.78</v>
      </c>
      <c r="H19" s="3">
        <f t="shared" si="0"/>
        <v>76.417968627486133</v>
      </c>
      <c r="J19" s="1"/>
    </row>
    <row r="20" spans="1:10" ht="16.5" x14ac:dyDescent="0.35">
      <c r="A20" s="4" t="s">
        <v>48</v>
      </c>
      <c r="B20" s="4" t="s">
        <v>49</v>
      </c>
      <c r="C20" s="4">
        <v>6</v>
      </c>
      <c r="D20" s="4">
        <v>258</v>
      </c>
      <c r="E20" s="4">
        <v>10</v>
      </c>
      <c r="F20" s="4">
        <v>265101</v>
      </c>
      <c r="G20" s="4">
        <v>3783.8199999999993</v>
      </c>
      <c r="H20" s="3">
        <f t="shared" si="0"/>
        <v>70.061736551950162</v>
      </c>
      <c r="I20" t="s">
        <v>56</v>
      </c>
      <c r="J20" s="1">
        <f>COUNTIF(H2:H21,"&gt;100")</f>
        <v>4</v>
      </c>
    </row>
    <row r="21" spans="1:10" x14ac:dyDescent="0.35">
      <c r="A21" s="4" t="s">
        <v>35</v>
      </c>
      <c r="B21" s="4"/>
      <c r="C21" s="4">
        <v>23</v>
      </c>
      <c r="D21" s="4">
        <v>23</v>
      </c>
      <c r="E21" s="4">
        <v>1</v>
      </c>
      <c r="F21" s="4">
        <v>1723836</v>
      </c>
      <c r="G21" s="4">
        <v>525.14</v>
      </c>
      <c r="H21" s="3">
        <f t="shared" si="0"/>
        <v>3282.6217770499297</v>
      </c>
    </row>
    <row r="22" spans="1:10" x14ac:dyDescent="0.35">
      <c r="A22" s="4" t="s">
        <v>50</v>
      </c>
      <c r="B22" s="4"/>
      <c r="C22" s="5">
        <f>SUM(C2:C21)</f>
        <v>197</v>
      </c>
      <c r="D22" s="5">
        <f>SUM(D2:D21)</f>
        <v>3177</v>
      </c>
      <c r="E22" s="5">
        <f>SUM(E2:E21)</f>
        <v>346</v>
      </c>
      <c r="F22" s="5">
        <f>SUM(F2:F21)</f>
        <v>9730772</v>
      </c>
      <c r="G22" s="5">
        <f>SUM(G2:G21)</f>
        <v>93025.37</v>
      </c>
      <c r="H22" s="4"/>
    </row>
    <row r="23" spans="1:10" x14ac:dyDescent="0.35">
      <c r="F23">
        <f>AVERAGE(F2:F21)</f>
        <v>486538.6</v>
      </c>
      <c r="G23">
        <f>AVERAGE(G2:G21)</f>
        <v>4651.2685000000001</v>
      </c>
    </row>
    <row r="25" spans="1:10" x14ac:dyDescent="0.35">
      <c r="A25" t="s">
        <v>51</v>
      </c>
    </row>
    <row r="26" spans="1:10" x14ac:dyDescent="0.35">
      <c r="A26" t="s">
        <v>52</v>
      </c>
    </row>
  </sheetData>
  <hyperlinks>
    <hyperlink ref="A25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v_x00ed_t_x00e1_sik_x00e9_r_x00e9_s xmlns="d03630f2-9d39-4cad-954d-8be6d2bd6cde" xsi:nil="true"/>
    <_x00c1_d_x00e1_m2 xmlns="d03630f2-9d39-4cad-954d-8be6d2bd6cde" xsi:nil="true"/>
    <TaxCatchAll xmlns="d03852db-04d3-4377-a8c3-fe9a234be78f" xsi:nil="true"/>
    <lcf76f155ced4ddcb4097134ff3c332f xmlns="d03630f2-9d39-4cad-954d-8be6d2bd6cde">
      <Terms xmlns="http://schemas.microsoft.com/office/infopath/2007/PartnerControls"/>
    </lcf76f155ced4ddcb4097134ff3c332f>
    <MEGJEGYZ_x00c9_S xmlns="d03630f2-9d39-4cad-954d-8be6d2bd6cde" xsi:nil="true"/>
    <Jav_x00ed_tva xmlns="d03630f2-9d39-4cad-954d-8be6d2bd6cde">true</Jav_x00ed_tva>
    <_x00c1_d_x00e1_m xmlns="d03630f2-9d39-4cad-954d-8be6d2bd6c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E509A781148DC4C893057FB559F6B6B" ma:contentTypeVersion="22" ma:contentTypeDescription="Új dokumentum létrehozása." ma:contentTypeScope="" ma:versionID="b6dadf59cbf163bf6d5e581b3950e9b6">
  <xsd:schema xmlns:xsd="http://www.w3.org/2001/XMLSchema" xmlns:xs="http://www.w3.org/2001/XMLSchema" xmlns:p="http://schemas.microsoft.com/office/2006/metadata/properties" xmlns:ns2="d03630f2-9d39-4cad-954d-8be6d2bd6cde" xmlns:ns3="d03852db-04d3-4377-a8c3-fe9a234be78f" targetNamespace="http://schemas.microsoft.com/office/2006/metadata/properties" ma:root="true" ma:fieldsID="38ff1feae400bc53cf28fa6d8a1cf464" ns2:_="" ns3:_="">
    <xsd:import namespace="d03630f2-9d39-4cad-954d-8be6d2bd6cde"/>
    <xsd:import namespace="d03852db-04d3-4377-a8c3-fe9a234be78f"/>
    <xsd:element name="properties">
      <xsd:complexType>
        <xsd:sequence>
          <xsd:element name="documentManagement">
            <xsd:complexType>
              <xsd:all>
                <xsd:element ref="ns2:_x00c1_d_x00e1_m" minOccurs="0"/>
                <xsd:element ref="ns2:MEGJEGYZ_x00c9_S" minOccurs="0"/>
                <xsd:element ref="ns2:Jav_x00ed_tv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x00c1_d_x00e1_m2" minOccurs="0"/>
                <xsd:element ref="ns2:Jav_x00ed_t_x00e1_sik_x00e9_r_x00e9_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630f2-9d39-4cad-954d-8be6d2bd6cde" elementFormDefault="qualified">
    <xsd:import namespace="http://schemas.microsoft.com/office/2006/documentManagement/types"/>
    <xsd:import namespace="http://schemas.microsoft.com/office/infopath/2007/PartnerControls"/>
    <xsd:element name="_x00c1_d_x00e1_m" ma:index="2" nillable="true" ma:displayName="Ádám" ma:format="Dropdown" ma:internalName="_x00c1_d_x00e1_m" ma:readOnly="false">
      <xsd:simpleType>
        <xsd:restriction base="dms:Note">
          <xsd:maxLength value="255"/>
        </xsd:restriction>
      </xsd:simpleType>
    </xsd:element>
    <xsd:element name="MEGJEGYZ_x00c9_S" ma:index="3" nillable="true" ma:displayName="MEGJEGYZÉS" ma:format="Dropdown" ma:internalName="MEGJEGYZ_x00c9_S" ma:readOnly="false">
      <xsd:simpleType>
        <xsd:restriction base="dms:Text">
          <xsd:maxLength value="255"/>
        </xsd:restriction>
      </xsd:simpleType>
    </xsd:element>
    <xsd:element name="Jav_x00ed_tva" ma:index="4" nillable="true" ma:displayName="Javítva" ma:default="1" ma:format="Dropdown" ma:internalName="Jav_x00ed_tva" ma:readOnly="false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18" nillable="true" ma:displayName="Length (seconds)" ma:hidden="true" ma:internalName="MediaLengthInSeconds" ma:readOnly="true">
      <xsd:simpleType>
        <xsd:restriction base="dms:Unknown"/>
      </xsd:simpleType>
    </xsd:element>
    <xsd:element name="_x00c1_d_x00e1_m2" ma:index="22" nillable="true" ma:displayName="Ádám 2" ma:format="Dropdown" ma:internalName="_x00c1_d_x00e1_m2">
      <xsd:simpleType>
        <xsd:restriction base="dms:Note">
          <xsd:maxLength value="255"/>
        </xsd:restriction>
      </xsd:simpleType>
    </xsd:element>
    <xsd:element name="Jav_x00ed_t_x00e1_sik_x00e9_r_x00e9_s" ma:index="23" nillable="true" ma:displayName="Javítási kérés" ma:format="Dropdown" ma:internalName="Jav_x00ed_t_x00e1_sik_x00e9_r_x00e9_s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Képcímkék" ma:readOnly="false" ma:fieldId="{5cf76f15-5ced-4ddc-b409-7134ff3c332f}" ma:taxonomyMulti="true" ma:sspId="57228ef4-d698-4394-b5da-930908513f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852db-04d3-4377-a8c3-fe9a234be78f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57d34e-5e1d-4640-98de-d1a37a22aa30}" ma:internalName="TaxCatchAll" ma:showField="CatchAllData" ma:web="d03852db-04d3-4377-a8c3-fe9a234be7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artalomtípus"/>
        <xsd:element ref="dc:title" minOccurs="0" maxOccurs="1" ma:index="1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F9DF97-7787-4680-BFEB-8EBBC9A3ED58}">
  <ds:schemaRefs>
    <ds:schemaRef ds:uri="d03630f2-9d39-4cad-954d-8be6d2bd6cde"/>
    <ds:schemaRef ds:uri="http://schemas.microsoft.com/office/2006/documentManagement/types"/>
    <ds:schemaRef ds:uri="http://schemas.microsoft.com/office/2006/metadata/properties"/>
    <ds:schemaRef ds:uri="d03852db-04d3-4377-a8c3-fe9a234be78f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7204E9-F624-45FD-99DF-07811A000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F34882-DFB8-4DC7-A882-85658940A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3630f2-9d39-4cad-954d-8be6d2bd6cde"/>
    <ds:schemaRef ds:uri="d03852db-04d3-4377-a8c3-fe9a234be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Megyék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2022-07-02T12:56:59Z</dcterms:created>
  <dcterms:modified xsi:type="dcterms:W3CDTF">2023-10-11T16:33:07Z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0x0101002E509A781148DC4C893057FB559F6B6B</vt:lpwstr>
  </property>
</Properties>
</file>