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pivotCache/pivotCacheDefinition6.xml" ContentType="application/vnd.openxmlformats-officedocument.spreadsheetml.pivotCacheDefinition+xml"/>
  <Override PartName="/xl/pivotCache/pivotCacheRecords6.xml" ContentType="application/vnd.openxmlformats-officedocument.spreadsheetml.pivotCacheRecords+xml"/>
  <Override PartName="/xl/pivotCache/pivotCacheDefinition7.xml" ContentType="application/vnd.openxmlformats-officedocument.spreadsheetml.pivotCacheDefinition+xml"/>
  <Override PartName="/xl/pivotCache/pivotCacheRecords7.xml" ContentType="application/vnd.openxmlformats-officedocument.spreadsheetml.pivotCacheRecords+xml"/>
  <Override PartName="/xl/pivotCache/pivotCacheDefinition8.xml" ContentType="application/vnd.openxmlformats-officedocument.spreadsheetml.pivotCacheDefinition+xml"/>
  <Override PartName="/xl/pivotCache/pivotCacheRecords8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pivotTables/pivotTable22.xml" ContentType="application/vnd.openxmlformats-officedocument.spreadsheetml.pivot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hidePivotFieldList="1"/>
  <mc:AlternateContent xmlns:mc="http://schemas.openxmlformats.org/markup-compatibility/2006">
    <mc:Choice Requires="x15">
      <x15ac:absPath xmlns:x15ac="http://schemas.microsoft.com/office/spreadsheetml/2010/11/ac" url="E:\excel\számítások\5.4. szoc.dem.-egészség,életkörülmények\általános_2\"/>
    </mc:Choice>
  </mc:AlternateContent>
  <xr:revisionPtr revIDLastSave="0" documentId="13_ncr:1_{DBDF7A30-C902-40DF-8FD2-36D2C3E281CD}" xr6:coauthVersionLast="47" xr6:coauthVersionMax="47" xr10:uidLastSave="{00000000-0000-0000-0000-000000000000}"/>
  <bookViews>
    <workbookView xWindow="-108" yWindow="-108" windowWidth="23256" windowHeight="12576" activeTab="7" xr2:uid="{00000000-000D-0000-FFFF-FFFF00000000}"/>
  </bookViews>
  <sheets>
    <sheet name="alap" sheetId="1" r:id="rId1"/>
    <sheet name="kor" sheetId="9" r:id="rId2"/>
    <sheet name="nem" sheetId="12" r:id="rId3"/>
    <sheet name="végzettség" sheetId="13" r:id="rId4"/>
    <sheet name="munkahely" sheetId="14" r:id="rId5"/>
    <sheet name="munkahely2" sheetId="17" r:id="rId6"/>
    <sheet name="munkakör" sheetId="15" r:id="rId7"/>
    <sheet name="mióta" sheetId="16" r:id="rId8"/>
  </sheets>
  <definedNames>
    <definedName name="_xlnm._FilterDatabase" localSheetId="0" hidden="1">alap!$A$1:$J$382</definedName>
  </definedNames>
  <calcPr calcId="191029"/>
  <pivotCaches>
    <pivotCache cacheId="2" r:id="rId9"/>
    <pivotCache cacheId="3" r:id="rId10"/>
    <pivotCache cacheId="4" r:id="rId11"/>
    <pivotCache cacheId="5" r:id="rId12"/>
    <pivotCache cacheId="6" r:id="rId13"/>
    <pivotCache cacheId="7" r:id="rId14"/>
    <pivotCache cacheId="8" r:id="rId15"/>
    <pivotCache cacheId="9" r:id="rId1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5" i="15" l="1"/>
  <c r="I55" i="15"/>
  <c r="J55" i="15"/>
  <c r="H56" i="15"/>
  <c r="I56" i="15"/>
  <c r="J56" i="15"/>
  <c r="H57" i="15"/>
  <c r="I57" i="15"/>
  <c r="J57" i="15"/>
  <c r="H58" i="15"/>
  <c r="I58" i="15"/>
  <c r="J58" i="15"/>
  <c r="G56" i="15"/>
  <c r="K56" i="15" s="1"/>
  <c r="G57" i="15"/>
  <c r="K57" i="15" s="1"/>
  <c r="G58" i="15"/>
  <c r="K58" i="15" s="1"/>
  <c r="G55" i="15"/>
  <c r="K55" i="15" s="1"/>
  <c r="J70" i="17" l="1"/>
  <c r="K70" i="17"/>
  <c r="N70" i="17"/>
  <c r="O70" i="17"/>
  <c r="K71" i="17"/>
  <c r="L71" i="17"/>
  <c r="M71" i="17"/>
  <c r="O71" i="17"/>
  <c r="I71" i="17"/>
  <c r="I70" i="17"/>
  <c r="P66" i="17"/>
  <c r="J71" i="17" s="1"/>
  <c r="P65" i="17"/>
  <c r="L70" i="17" s="1"/>
  <c r="L76" i="14"/>
  <c r="M76" i="14"/>
  <c r="N76" i="14"/>
  <c r="O76" i="14"/>
  <c r="P76" i="14"/>
  <c r="Q76" i="14"/>
  <c r="L77" i="14"/>
  <c r="M77" i="14"/>
  <c r="N77" i="14"/>
  <c r="O77" i="14"/>
  <c r="P77" i="14"/>
  <c r="Q77" i="14"/>
  <c r="L78" i="14"/>
  <c r="M78" i="14"/>
  <c r="R78" i="14" s="1"/>
  <c r="N78" i="14"/>
  <c r="O78" i="14"/>
  <c r="P78" i="14"/>
  <c r="Q78" i="14"/>
  <c r="K77" i="14"/>
  <c r="R77" i="14" s="1"/>
  <c r="K78" i="14"/>
  <c r="K76" i="14"/>
  <c r="K98" i="16"/>
  <c r="L98" i="16"/>
  <c r="M98" i="16"/>
  <c r="N98" i="16"/>
  <c r="O98" i="16"/>
  <c r="P98" i="16"/>
  <c r="K99" i="16"/>
  <c r="L99" i="16"/>
  <c r="M99" i="16"/>
  <c r="N99" i="16"/>
  <c r="O99" i="16"/>
  <c r="P99" i="16"/>
  <c r="K100" i="16"/>
  <c r="L100" i="16"/>
  <c r="M100" i="16"/>
  <c r="N100" i="16"/>
  <c r="O100" i="16"/>
  <c r="P100" i="16"/>
  <c r="K101" i="16"/>
  <c r="L101" i="16"/>
  <c r="M101" i="16"/>
  <c r="Q101" i="16" s="1"/>
  <c r="N101" i="16"/>
  <c r="O101" i="16"/>
  <c r="P101" i="16"/>
  <c r="K102" i="16"/>
  <c r="L102" i="16"/>
  <c r="M102" i="16"/>
  <c r="N102" i="16"/>
  <c r="O102" i="16"/>
  <c r="P102" i="16"/>
  <c r="J102" i="16"/>
  <c r="J99" i="16"/>
  <c r="J100" i="16"/>
  <c r="Q100" i="16" s="1"/>
  <c r="J101" i="16"/>
  <c r="J98" i="16"/>
  <c r="H103" i="16"/>
  <c r="AJ67" i="16"/>
  <c r="AL68" i="16"/>
  <c r="AJ69" i="16"/>
  <c r="AM70" i="16"/>
  <c r="AJ71" i="16"/>
  <c r="AL63" i="16"/>
  <c r="AN63" i="16"/>
  <c r="AP61" i="16"/>
  <c r="AO61" i="16"/>
  <c r="AO63" i="16" s="1"/>
  <c r="AN61" i="16"/>
  <c r="AM61" i="16"/>
  <c r="AM63" i="16" s="1"/>
  <c r="AL61" i="16"/>
  <c r="AK61" i="16"/>
  <c r="AK63" i="16" s="1"/>
  <c r="AJ61" i="16"/>
  <c r="AJ63" i="16" s="1"/>
  <c r="AI61" i="16"/>
  <c r="AI63" i="16" s="1"/>
  <c r="AJ23" i="16"/>
  <c r="AJ19" i="16"/>
  <c r="AJ25" i="16" s="1"/>
  <c r="AK19" i="16"/>
  <c r="AK26" i="16" s="1"/>
  <c r="AJ17" i="16"/>
  <c r="AK17" i="16"/>
  <c r="AL17" i="16"/>
  <c r="AL19" i="16" s="1"/>
  <c r="AM17" i="16"/>
  <c r="AI17" i="16"/>
  <c r="AI19" i="16" s="1"/>
  <c r="AG81" i="15"/>
  <c r="Z83" i="15" s="1"/>
  <c r="AF81" i="15"/>
  <c r="AF83" i="15" s="1"/>
  <c r="AE81" i="15"/>
  <c r="AD81" i="15"/>
  <c r="AC81" i="15"/>
  <c r="AC83" i="15" s="1"/>
  <c r="AB81" i="15"/>
  <c r="AB83" i="15" s="1"/>
  <c r="AA81" i="15"/>
  <c r="Z81" i="15"/>
  <c r="AH11" i="15"/>
  <c r="AI11" i="15"/>
  <c r="AI13" i="15"/>
  <c r="AG14" i="15"/>
  <c r="AH14" i="15"/>
  <c r="AF12" i="15"/>
  <c r="AF13" i="15"/>
  <c r="AF14" i="15"/>
  <c r="AD12" i="15"/>
  <c r="AG12" i="15" s="1"/>
  <c r="AD13" i="15"/>
  <c r="AH13" i="15" s="1"/>
  <c r="AD14" i="15"/>
  <c r="AI14" i="15" s="1"/>
  <c r="AD11" i="15"/>
  <c r="AF11" i="15" s="1"/>
  <c r="AC15" i="15"/>
  <c r="AB15" i="15"/>
  <c r="AA15" i="15"/>
  <c r="Z15" i="15"/>
  <c r="AS47" i="17"/>
  <c r="AR47" i="17"/>
  <c r="AQ47" i="17"/>
  <c r="AP47" i="17"/>
  <c r="AO47" i="17"/>
  <c r="AN47" i="17"/>
  <c r="AM47" i="17"/>
  <c r="AI27" i="16" l="1"/>
  <c r="AI26" i="16"/>
  <c r="AI36" i="16" s="1"/>
  <c r="AI23" i="16"/>
  <c r="AI33" i="16" s="1"/>
  <c r="AI24" i="16"/>
  <c r="AI25" i="16"/>
  <c r="AS49" i="17"/>
  <c r="AS53" i="17" s="1"/>
  <c r="AJ14" i="15"/>
  <c r="AI68" i="16"/>
  <c r="AI67" i="16"/>
  <c r="AI69" i="16"/>
  <c r="AI71" i="16"/>
  <c r="AI70" i="16"/>
  <c r="AJ12" i="15"/>
  <c r="AB88" i="15"/>
  <c r="AB96" i="15" s="1"/>
  <c r="AB89" i="15"/>
  <c r="AB97" i="15" s="1"/>
  <c r="AB90" i="15"/>
  <c r="AB98" i="15" s="1"/>
  <c r="AB87" i="15"/>
  <c r="AB95" i="15" s="1"/>
  <c r="AF90" i="15"/>
  <c r="AF98" i="15" s="1"/>
  <c r="AF87" i="15"/>
  <c r="AF95" i="15" s="1"/>
  <c r="AF88" i="15"/>
  <c r="AF96" i="15" s="1"/>
  <c r="AF89" i="15"/>
  <c r="AF97" i="15" s="1"/>
  <c r="AK68" i="16"/>
  <c r="AK70" i="16"/>
  <c r="AK67" i="16"/>
  <c r="AK71" i="16"/>
  <c r="AK80" i="16" s="1"/>
  <c r="AK69" i="16"/>
  <c r="AK78" i="16" s="1"/>
  <c r="AO68" i="16"/>
  <c r="AO70" i="16"/>
  <c r="AO69" i="16"/>
  <c r="AO67" i="16"/>
  <c r="AO71" i="16"/>
  <c r="AC88" i="15"/>
  <c r="AC96" i="15" s="1"/>
  <c r="AC90" i="15"/>
  <c r="AC98" i="15" s="1"/>
  <c r="AC87" i="15"/>
  <c r="AC95" i="15" s="1"/>
  <c r="AC89" i="15"/>
  <c r="AC97" i="15" s="1"/>
  <c r="Z88" i="15"/>
  <c r="Z89" i="15"/>
  <c r="Z97" i="15" s="1"/>
  <c r="Z90" i="15"/>
  <c r="Z98" i="15" s="1"/>
  <c r="Z87" i="15"/>
  <c r="Z95" i="15" s="1"/>
  <c r="AL23" i="16"/>
  <c r="AL27" i="16"/>
  <c r="AL37" i="16" s="1"/>
  <c r="AL26" i="16"/>
  <c r="AL24" i="16"/>
  <c r="AN68" i="16"/>
  <c r="AN70" i="16"/>
  <c r="AN79" i="16" s="1"/>
  <c r="AN69" i="16"/>
  <c r="Q98" i="16"/>
  <c r="AG13" i="15"/>
  <c r="AJ13" i="15" s="1"/>
  <c r="AD83" i="15"/>
  <c r="AK36" i="16"/>
  <c r="AJ26" i="16"/>
  <c r="AJ36" i="16" s="1"/>
  <c r="AK24" i="16"/>
  <c r="AL67" i="16"/>
  <c r="AL69" i="16"/>
  <c r="AL71" i="16"/>
  <c r="AL80" i="16" s="1"/>
  <c r="Q99" i="16"/>
  <c r="R76" i="14"/>
  <c r="AP49" i="17"/>
  <c r="AJ11" i="15"/>
  <c r="AI12" i="15"/>
  <c r="AG11" i="15"/>
  <c r="AK27" i="16"/>
  <c r="AL25" i="16"/>
  <c r="AL35" i="16" s="1"/>
  <c r="AJ24" i="16"/>
  <c r="AM67" i="16"/>
  <c r="AM69" i="16"/>
  <c r="AM71" i="16"/>
  <c r="AM80" i="16" s="1"/>
  <c r="AN71" i="16"/>
  <c r="AL70" i="16"/>
  <c r="AN67" i="16"/>
  <c r="Q102" i="16"/>
  <c r="AD15" i="15"/>
  <c r="AH12" i="15"/>
  <c r="AA83" i="15"/>
  <c r="AE83" i="15"/>
  <c r="AJ27" i="16"/>
  <c r="AJ37" i="16" s="1"/>
  <c r="AK25" i="16"/>
  <c r="AK23" i="16"/>
  <c r="AJ68" i="16"/>
  <c r="AJ70" i="16"/>
  <c r="AJ79" i="16" s="1"/>
  <c r="AM68" i="16"/>
  <c r="M70" i="17"/>
  <c r="P70" i="17" s="1"/>
  <c r="N71" i="17"/>
  <c r="P71" i="17" s="1"/>
  <c r="AM79" i="16"/>
  <c r="AM78" i="16"/>
  <c r="AM77" i="16"/>
  <c r="AJ80" i="16"/>
  <c r="AJ78" i="16"/>
  <c r="AJ77" i="16"/>
  <c r="AL79" i="16"/>
  <c r="AL78" i="16"/>
  <c r="AL77" i="16"/>
  <c r="AN80" i="16"/>
  <c r="AN78" i="16"/>
  <c r="AN77" i="16"/>
  <c r="AK79" i="16"/>
  <c r="AK77" i="16"/>
  <c r="AO80" i="16"/>
  <c r="AO79" i="16"/>
  <c r="AO78" i="16"/>
  <c r="AO77" i="16"/>
  <c r="AJ35" i="16"/>
  <c r="AJ34" i="16"/>
  <c r="AL36" i="16"/>
  <c r="AL34" i="16"/>
  <c r="AK35" i="16"/>
  <c r="AK37" i="16"/>
  <c r="AK34" i="16"/>
  <c r="AB91" i="15"/>
  <c r="Z96" i="15"/>
  <c r="AC91" i="15"/>
  <c r="AT47" i="17"/>
  <c r="AM49" i="17" s="1"/>
  <c r="AU10" i="17"/>
  <c r="AV10" i="17"/>
  <c r="AW10" i="17"/>
  <c r="AX10" i="17"/>
  <c r="AT10" i="17"/>
  <c r="AU9" i="17"/>
  <c r="AV9" i="17"/>
  <c r="AW9" i="17"/>
  <c r="AX9" i="17"/>
  <c r="AT9" i="17"/>
  <c r="AQ11" i="17"/>
  <c r="AP11" i="17"/>
  <c r="AP13" i="17" s="1"/>
  <c r="AO11" i="17"/>
  <c r="AO13" i="17" s="1"/>
  <c r="AN11" i="17"/>
  <c r="AN13" i="17" s="1"/>
  <c r="AM11" i="17"/>
  <c r="AM13" i="17" s="1"/>
  <c r="Y39" i="17"/>
  <c r="Y42" i="17" s="1"/>
  <c r="Z39" i="17"/>
  <c r="Z42" i="17" s="1"/>
  <c r="Z43" i="17" s="1"/>
  <c r="Z44" i="17" s="1"/>
  <c r="Z45" i="17" s="1"/>
  <c r="Z46" i="17" s="1"/>
  <c r="AA39" i="17"/>
  <c r="AA42" i="17" s="1"/>
  <c r="Z67" i="13"/>
  <c r="Y67" i="13"/>
  <c r="Y69" i="13" s="1"/>
  <c r="X67" i="13"/>
  <c r="W67" i="13"/>
  <c r="V67" i="13"/>
  <c r="V69" i="13" s="1"/>
  <c r="U67" i="13"/>
  <c r="U69" i="13" s="1"/>
  <c r="T67" i="13"/>
  <c r="S67" i="13"/>
  <c r="W21" i="13"/>
  <c r="V21" i="13"/>
  <c r="U21" i="13"/>
  <c r="T21" i="13"/>
  <c r="S21" i="13"/>
  <c r="V52" i="12"/>
  <c r="V57" i="12" s="1"/>
  <c r="Z52" i="12"/>
  <c r="Z57" i="12" s="1"/>
  <c r="AA50" i="12"/>
  <c r="Z50" i="12"/>
  <c r="Y50" i="12"/>
  <c r="Y52" i="12" s="1"/>
  <c r="Y57" i="12" s="1"/>
  <c r="X50" i="12"/>
  <c r="X52" i="12" s="1"/>
  <c r="W50" i="12"/>
  <c r="W52" i="12" s="1"/>
  <c r="V50" i="12"/>
  <c r="U50" i="12"/>
  <c r="U52" i="12" s="1"/>
  <c r="U57" i="12" s="1"/>
  <c r="T50" i="12"/>
  <c r="T52" i="12" s="1"/>
  <c r="T57" i="12" s="1"/>
  <c r="T63" i="12" s="1"/>
  <c r="X14" i="12"/>
  <c r="X15" i="12"/>
  <c r="X16" i="12" s="1"/>
  <c r="U16" i="12"/>
  <c r="V16" i="12"/>
  <c r="T16" i="12"/>
  <c r="S69" i="13" l="1"/>
  <c r="W69" i="13"/>
  <c r="T69" i="13"/>
  <c r="T73" i="13" s="1"/>
  <c r="T82" i="13" s="1"/>
  <c r="X69" i="13"/>
  <c r="X74" i="13" s="1"/>
  <c r="X83" i="13" s="1"/>
  <c r="AM53" i="17"/>
  <c r="AM60" i="17" s="1"/>
  <c r="AM54" i="17"/>
  <c r="AS55" i="17"/>
  <c r="X77" i="13"/>
  <c r="X86" i="13" s="1"/>
  <c r="AO17" i="17"/>
  <c r="AO18" i="17"/>
  <c r="AA17" i="15"/>
  <c r="AB17" i="15"/>
  <c r="U73" i="13"/>
  <c r="U75" i="13"/>
  <c r="U84" i="13" s="1"/>
  <c r="U77" i="13"/>
  <c r="U74" i="13"/>
  <c r="U83" i="13" s="1"/>
  <c r="U76" i="13"/>
  <c r="Z50" i="17"/>
  <c r="Z51" i="17" s="1"/>
  <c r="Z52" i="17" s="1"/>
  <c r="Z53" i="17" s="1"/>
  <c r="Z54" i="17" s="1"/>
  <c r="AP17" i="17"/>
  <c r="AP18" i="17"/>
  <c r="AE87" i="15"/>
  <c r="AE89" i="15"/>
  <c r="AE97" i="15" s="1"/>
  <c r="AE88" i="15"/>
  <c r="AE96" i="15" s="1"/>
  <c r="AE90" i="15"/>
  <c r="AE98" i="15" s="1"/>
  <c r="AP54" i="17"/>
  <c r="AP61" i="17" s="1"/>
  <c r="AP53" i="17"/>
  <c r="AP55" i="17" s="1"/>
  <c r="V76" i="13"/>
  <c r="V85" i="13" s="1"/>
  <c r="V77" i="13"/>
  <c r="V86" i="13" s="1"/>
  <c r="V73" i="13"/>
  <c r="V75" i="13"/>
  <c r="V74" i="13"/>
  <c r="V83" i="13" s="1"/>
  <c r="AM18" i="17"/>
  <c r="AM17" i="17"/>
  <c r="AS60" i="17"/>
  <c r="AF91" i="15"/>
  <c r="AA87" i="15"/>
  <c r="AA89" i="15"/>
  <c r="AA97" i="15" s="1"/>
  <c r="AA90" i="15"/>
  <c r="AA88" i="15"/>
  <c r="AA96" i="15" s="1"/>
  <c r="AD87" i="15"/>
  <c r="AD88" i="15"/>
  <c r="AD96" i="15" s="1"/>
  <c r="AD89" i="15"/>
  <c r="AD97" i="15" s="1"/>
  <c r="AD90" i="15"/>
  <c r="AD98" i="15" s="1"/>
  <c r="Z17" i="15"/>
  <c r="T75" i="13"/>
  <c r="T76" i="13"/>
  <c r="T85" i="13" s="1"/>
  <c r="AC17" i="15"/>
  <c r="Y73" i="13"/>
  <c r="Y82" i="13" s="1"/>
  <c r="Y75" i="13"/>
  <c r="Y84" i="13" s="1"/>
  <c r="Y77" i="13"/>
  <c r="Y74" i="13"/>
  <c r="Y76" i="13"/>
  <c r="Z91" i="15"/>
  <c r="AG88" i="15"/>
  <c r="T18" i="12"/>
  <c r="T23" i="12" s="1"/>
  <c r="T30" i="12" s="1"/>
  <c r="T58" i="12"/>
  <c r="T59" i="12" s="1"/>
  <c r="S77" i="13"/>
  <c r="S75" i="13"/>
  <c r="S76" i="13"/>
  <c r="S73" i="13"/>
  <c r="S82" i="13" s="1"/>
  <c r="S74" i="13"/>
  <c r="W74" i="13"/>
  <c r="W76" i="13"/>
  <c r="W75" i="13"/>
  <c r="W77" i="13"/>
  <c r="W86" i="13" s="1"/>
  <c r="W73" i="13"/>
  <c r="AN17" i="17"/>
  <c r="AN18" i="17"/>
  <c r="AR49" i="17"/>
  <c r="AN49" i="17"/>
  <c r="AQ49" i="17"/>
  <c r="AS54" i="17"/>
  <c r="AS61" i="17" s="1"/>
  <c r="AO49" i="17"/>
  <c r="AJ76" i="16"/>
  <c r="AJ72" i="16"/>
  <c r="AO76" i="16"/>
  <c r="AO72" i="16"/>
  <c r="AM76" i="16"/>
  <c r="AM72" i="16"/>
  <c r="AI77" i="16"/>
  <c r="AP68" i="16"/>
  <c r="AI79" i="16"/>
  <c r="AP70" i="16"/>
  <c r="AN76" i="16"/>
  <c r="AN72" i="16"/>
  <c r="AL76" i="16"/>
  <c r="AL72" i="16"/>
  <c r="AK76" i="16"/>
  <c r="AK72" i="16"/>
  <c r="AI76" i="16"/>
  <c r="AI72" i="16"/>
  <c r="AP67" i="16"/>
  <c r="AI78" i="16"/>
  <c r="AP69" i="16"/>
  <c r="AI80" i="16"/>
  <c r="AP71" i="16"/>
  <c r="AK28" i="16"/>
  <c r="AK33" i="16"/>
  <c r="AL33" i="16"/>
  <c r="AL28" i="16"/>
  <c r="AI34" i="16"/>
  <c r="AM24" i="16"/>
  <c r="AI37" i="16"/>
  <c r="AM27" i="16"/>
  <c r="AI35" i="16"/>
  <c r="AM25" i="16"/>
  <c r="AI28" i="16"/>
  <c r="AM23" i="16"/>
  <c r="AM26" i="16"/>
  <c r="AJ33" i="16"/>
  <c r="AP33" i="16" s="1"/>
  <c r="AJ28" i="16"/>
  <c r="T23" i="13"/>
  <c r="V23" i="13"/>
  <c r="U23" i="13"/>
  <c r="S23" i="13"/>
  <c r="AP60" i="17"/>
  <c r="AN24" i="17"/>
  <c r="AP24" i="17"/>
  <c r="AM23" i="17"/>
  <c r="AO23" i="17"/>
  <c r="AO24" i="17"/>
  <c r="AA43" i="17"/>
  <c r="AA44" i="17" s="1"/>
  <c r="AA45" i="17" s="1"/>
  <c r="AA47" i="17" s="1"/>
  <c r="AA46" i="17"/>
  <c r="Y43" i="17"/>
  <c r="Y44" i="17" s="1"/>
  <c r="Y45" i="17" s="1"/>
  <c r="Y47" i="17" s="1"/>
  <c r="AA50" i="17"/>
  <c r="Y50" i="17"/>
  <c r="Z47" i="17"/>
  <c r="U86" i="13"/>
  <c r="U85" i="13"/>
  <c r="U82" i="13"/>
  <c r="W85" i="13"/>
  <c r="W84" i="13"/>
  <c r="W83" i="13"/>
  <c r="W82" i="13"/>
  <c r="Y86" i="13"/>
  <c r="Y85" i="13"/>
  <c r="Y83" i="13"/>
  <c r="T84" i="13"/>
  <c r="V82" i="13"/>
  <c r="V84" i="13"/>
  <c r="X57" i="12"/>
  <c r="AA57" i="12"/>
  <c r="W57" i="12"/>
  <c r="W58" i="12"/>
  <c r="Y58" i="12"/>
  <c r="Y59" i="12" s="1"/>
  <c r="U58" i="12"/>
  <c r="Z58" i="12"/>
  <c r="Z59" i="12" s="1"/>
  <c r="X58" i="12"/>
  <c r="V58" i="12"/>
  <c r="V59" i="12" s="1"/>
  <c r="W18" i="12"/>
  <c r="U18" i="12"/>
  <c r="V18" i="12"/>
  <c r="X73" i="13" l="1"/>
  <c r="X82" i="13" s="1"/>
  <c r="T74" i="13"/>
  <c r="T83" i="13" s="1"/>
  <c r="X75" i="13"/>
  <c r="X84" i="13" s="1"/>
  <c r="X76" i="13"/>
  <c r="X85" i="13" s="1"/>
  <c r="T77" i="13"/>
  <c r="T86" i="13" s="1"/>
  <c r="AR53" i="17"/>
  <c r="AR60" i="17" s="1"/>
  <c r="AR54" i="17"/>
  <c r="AC21" i="15"/>
  <c r="AC23" i="15"/>
  <c r="AC31" i="15" s="1"/>
  <c r="AC22" i="15"/>
  <c r="AC30" i="15" s="1"/>
  <c r="AC24" i="15"/>
  <c r="AC32" i="15" s="1"/>
  <c r="AA98" i="15"/>
  <c r="AG90" i="15"/>
  <c r="AM55" i="17"/>
  <c r="AM61" i="17"/>
  <c r="Z55" i="17"/>
  <c r="S32" i="13"/>
  <c r="S42" i="13" s="1"/>
  <c r="S29" i="13"/>
  <c r="S30" i="13"/>
  <c r="W30" i="13" s="1"/>
  <c r="S31" i="13"/>
  <c r="S41" i="13" s="1"/>
  <c r="S28" i="13"/>
  <c r="S38" i="13" s="1"/>
  <c r="AP72" i="16"/>
  <c r="AQ53" i="17"/>
  <c r="AQ54" i="17"/>
  <c r="AQ61" i="17" s="1"/>
  <c r="Z24" i="15"/>
  <c r="Z23" i="15"/>
  <c r="Z21" i="15"/>
  <c r="Z22" i="15"/>
  <c r="AD95" i="15"/>
  <c r="AD91" i="15"/>
  <c r="AA95" i="15"/>
  <c r="AG87" i="15"/>
  <c r="AA91" i="15"/>
  <c r="AE95" i="15"/>
  <c r="AE91" i="15"/>
  <c r="V28" i="13"/>
  <c r="V38" i="13" s="1"/>
  <c r="V32" i="13"/>
  <c r="V42" i="13" s="1"/>
  <c r="V29" i="13"/>
  <c r="V39" i="13" s="1"/>
  <c r="V31" i="13"/>
  <c r="V41" i="13" s="1"/>
  <c r="V30" i="13"/>
  <c r="V40" i="13" s="1"/>
  <c r="AO53" i="17"/>
  <c r="AO54" i="17"/>
  <c r="AO61" i="17" s="1"/>
  <c r="AA23" i="15"/>
  <c r="AA31" i="15" s="1"/>
  <c r="AA22" i="15"/>
  <c r="AA30" i="15" s="1"/>
  <c r="AA24" i="15"/>
  <c r="AA32" i="15" s="1"/>
  <c r="AA21" i="15"/>
  <c r="T30" i="13"/>
  <c r="T40" i="13" s="1"/>
  <c r="T31" i="13"/>
  <c r="T41" i="13" s="1"/>
  <c r="T28" i="13"/>
  <c r="T32" i="13"/>
  <c r="T42" i="13" s="1"/>
  <c r="T29" i="13"/>
  <c r="T39" i="13" s="1"/>
  <c r="Y46" i="17"/>
  <c r="U41" i="13"/>
  <c r="U31" i="13"/>
  <c r="U29" i="13"/>
  <c r="U39" i="13" s="1"/>
  <c r="U28" i="13"/>
  <c r="U33" i="13" s="1"/>
  <c r="U30" i="13"/>
  <c r="U40" i="13" s="1"/>
  <c r="U32" i="13"/>
  <c r="U42" i="13" s="1"/>
  <c r="AN54" i="17"/>
  <c r="AN61" i="17" s="1"/>
  <c r="AN53" i="17"/>
  <c r="AG89" i="15"/>
  <c r="AB24" i="15"/>
  <c r="AB32" i="15" s="1"/>
  <c r="AB22" i="15"/>
  <c r="AB30" i="15" s="1"/>
  <c r="AB21" i="15"/>
  <c r="AB23" i="15"/>
  <c r="AB31" i="15" s="1"/>
  <c r="AN83" i="16"/>
  <c r="AN84" i="16" s="1"/>
  <c r="AP34" i="16"/>
  <c r="AM28" i="16"/>
  <c r="AT54" i="17"/>
  <c r="AR61" i="17"/>
  <c r="AR55" i="17"/>
  <c r="AQ17" i="17"/>
  <c r="AO19" i="17"/>
  <c r="AM24" i="17"/>
  <c r="AQ18" i="17"/>
  <c r="AP23" i="17"/>
  <c r="AP19" i="17"/>
  <c r="AN23" i="17"/>
  <c r="AN19" i="17"/>
  <c r="AM19" i="17"/>
  <c r="AA51" i="17"/>
  <c r="AA52" i="17" s="1"/>
  <c r="AA53" i="17" s="1"/>
  <c r="AA54" i="17" s="1"/>
  <c r="Y51" i="17"/>
  <c r="Y52" i="17" s="1"/>
  <c r="Y53" i="17" s="1"/>
  <c r="Y54" i="17" s="1"/>
  <c r="Y55" i="17"/>
  <c r="Z73" i="13"/>
  <c r="S84" i="13"/>
  <c r="S86" i="13"/>
  <c r="Z77" i="13"/>
  <c r="S83" i="13"/>
  <c r="Z74" i="13"/>
  <c r="S85" i="13"/>
  <c r="V33" i="13"/>
  <c r="S39" i="13"/>
  <c r="W32" i="13"/>
  <c r="S40" i="13"/>
  <c r="T38" i="13"/>
  <c r="AA58" i="12"/>
  <c r="AA59" i="12"/>
  <c r="U59" i="12"/>
  <c r="W59" i="12"/>
  <c r="X59" i="12"/>
  <c r="U23" i="12"/>
  <c r="U24" i="12"/>
  <c r="U31" i="12" s="1"/>
  <c r="V24" i="12"/>
  <c r="V31" i="12" s="1"/>
  <c r="V23" i="12"/>
  <c r="W23" i="12"/>
  <c r="W24" i="12"/>
  <c r="W31" i="12" s="1"/>
  <c r="T24" i="12"/>
  <c r="W31" i="13" l="1"/>
  <c r="W28" i="13"/>
  <c r="U38" i="13"/>
  <c r="Z75" i="13"/>
  <c r="Z76" i="13"/>
  <c r="W29" i="13"/>
  <c r="T33" i="13"/>
  <c r="AA55" i="17"/>
  <c r="AO60" i="17"/>
  <c r="AO55" i="17"/>
  <c r="Z32" i="15"/>
  <c r="AD24" i="15"/>
  <c r="S33" i="13"/>
  <c r="AV60" i="17"/>
  <c r="AV61" i="17" s="1"/>
  <c r="AB25" i="15"/>
  <c r="AB29" i="15"/>
  <c r="AN55" i="17"/>
  <c r="AT55" i="17" s="1"/>
  <c r="AT53" i="17"/>
  <c r="AN60" i="17"/>
  <c r="AG91" i="15"/>
  <c r="AD22" i="15"/>
  <c r="Z30" i="15"/>
  <c r="AC25" i="15"/>
  <c r="AC29" i="15"/>
  <c r="AI95" i="15"/>
  <c r="AI96" i="15" s="1"/>
  <c r="AD21" i="15"/>
  <c r="Z25" i="15"/>
  <c r="Z29" i="15"/>
  <c r="AQ60" i="17"/>
  <c r="AQ55" i="17"/>
  <c r="AA29" i="15"/>
  <c r="AA25" i="15"/>
  <c r="AD23" i="15"/>
  <c r="Z31" i="15"/>
  <c r="Y89" i="13"/>
  <c r="Y90" i="13" s="1"/>
  <c r="AA38" i="13"/>
  <c r="AA39" i="13" s="1"/>
  <c r="AQ19" i="17"/>
  <c r="AS23" i="17"/>
  <c r="AS24" i="17" s="1"/>
  <c r="W33" i="13"/>
  <c r="T25" i="12"/>
  <c r="X23" i="12"/>
  <c r="V25" i="12"/>
  <c r="V30" i="12"/>
  <c r="T31" i="12"/>
  <c r="X24" i="12"/>
  <c r="W30" i="12"/>
  <c r="W25" i="12"/>
  <c r="U30" i="12"/>
  <c r="U25" i="12"/>
  <c r="AB35" i="15" l="1"/>
  <c r="AB36" i="15" s="1"/>
  <c r="AD25" i="15"/>
  <c r="AA29" i="12"/>
  <c r="AA30" i="12" s="1"/>
  <c r="X25" i="12"/>
  <c r="W50" i="17" l="1"/>
  <c r="W51" i="17" s="1"/>
  <c r="W52" i="17" s="1"/>
  <c r="W53" i="17" s="1"/>
  <c r="W54" i="17" s="1"/>
  <c r="V39" i="17"/>
  <c r="V42" i="17" s="1"/>
  <c r="W39" i="17"/>
  <c r="W42" i="17" s="1"/>
  <c r="X39" i="17"/>
  <c r="X50" i="17" s="1"/>
  <c r="U39" i="17"/>
  <c r="U50" i="17" s="1"/>
  <c r="J45" i="17"/>
  <c r="K45" i="17"/>
  <c r="P45" i="17" s="1"/>
  <c r="J47" i="17" s="1"/>
  <c r="L45" i="17"/>
  <c r="L47" i="17" s="1"/>
  <c r="M45" i="17"/>
  <c r="M47" i="17" s="1"/>
  <c r="N45" i="17"/>
  <c r="O45" i="17"/>
  <c r="O47" i="17" s="1"/>
  <c r="I45" i="17"/>
  <c r="I47" i="17" s="1"/>
  <c r="P44" i="17"/>
  <c r="P43" i="17"/>
  <c r="J11" i="17"/>
  <c r="J13" i="17" s="1"/>
  <c r="K11" i="17"/>
  <c r="K13" i="17" s="1"/>
  <c r="L11" i="17"/>
  <c r="L13" i="17" s="1"/>
  <c r="M11" i="17"/>
  <c r="I13" i="17" s="1"/>
  <c r="I17" i="17" s="1"/>
  <c r="I11" i="17"/>
  <c r="L18" i="17" l="1"/>
  <c r="L24" i="17" s="1"/>
  <c r="L17" i="17"/>
  <c r="I51" i="17"/>
  <c r="I52" i="17"/>
  <c r="M51" i="17"/>
  <c r="M52" i="17"/>
  <c r="M59" i="17" s="1"/>
  <c r="U51" i="17"/>
  <c r="U52" i="17" s="1"/>
  <c r="U53" i="17" s="1"/>
  <c r="K18" i="17"/>
  <c r="K24" i="17" s="1"/>
  <c r="K17" i="17"/>
  <c r="L51" i="17"/>
  <c r="L52" i="17"/>
  <c r="L59" i="17" s="1"/>
  <c r="X51" i="17"/>
  <c r="X52" i="17" s="1"/>
  <c r="X53" i="17" s="1"/>
  <c r="J17" i="17"/>
  <c r="J18" i="17"/>
  <c r="J24" i="17" s="1"/>
  <c r="O51" i="17"/>
  <c r="O52" i="17"/>
  <c r="O59" i="17" s="1"/>
  <c r="J52" i="17"/>
  <c r="J59" i="17" s="1"/>
  <c r="J51" i="17"/>
  <c r="W43" i="17"/>
  <c r="W44" i="17" s="1"/>
  <c r="W45" i="17" s="1"/>
  <c r="W47" i="17"/>
  <c r="W46" i="17"/>
  <c r="I23" i="17"/>
  <c r="M17" i="17"/>
  <c r="V46" i="17"/>
  <c r="V43" i="17"/>
  <c r="V44" i="17" s="1"/>
  <c r="V45" i="17" s="1"/>
  <c r="V47" i="17" s="1"/>
  <c r="M13" i="17"/>
  <c r="N47" i="17"/>
  <c r="U42" i="17"/>
  <c r="I18" i="17"/>
  <c r="W55" i="17"/>
  <c r="V50" i="17"/>
  <c r="X42" i="17"/>
  <c r="K47" i="17"/>
  <c r="N56" i="16"/>
  <c r="N57" i="16" s="1"/>
  <c r="N58" i="16" s="1"/>
  <c r="N59" i="16" s="1"/>
  <c r="R56" i="16"/>
  <c r="R57" i="16"/>
  <c r="R58" i="16" s="1"/>
  <c r="R59" i="16" s="1"/>
  <c r="Q72" i="16"/>
  <c r="O80" i="16"/>
  <c r="S80" i="16"/>
  <c r="M64" i="16"/>
  <c r="N53" i="16"/>
  <c r="N72" i="16" s="1"/>
  <c r="N73" i="16" s="1"/>
  <c r="N74" i="16" s="1"/>
  <c r="N75" i="16" s="1"/>
  <c r="O53" i="16"/>
  <c r="O56" i="16" s="1"/>
  <c r="P53" i="16"/>
  <c r="Q53" i="16"/>
  <c r="Q64" i="16" s="1"/>
  <c r="R53" i="16"/>
  <c r="R72" i="16" s="1"/>
  <c r="R73" i="16" s="1"/>
  <c r="R74" i="16" s="1"/>
  <c r="R75" i="16" s="1"/>
  <c r="S53" i="16"/>
  <c r="S56" i="16" s="1"/>
  <c r="M53" i="16"/>
  <c r="H67" i="16"/>
  <c r="D71" i="16"/>
  <c r="D80" i="16" s="1"/>
  <c r="E63" i="16"/>
  <c r="C61" i="16"/>
  <c r="C63" i="16" s="1"/>
  <c r="D61" i="16"/>
  <c r="D63" i="16" s="1"/>
  <c r="E61" i="16"/>
  <c r="F61" i="16"/>
  <c r="F63" i="16" s="1"/>
  <c r="F70" i="16" s="1"/>
  <c r="F79" i="16" s="1"/>
  <c r="G61" i="16"/>
  <c r="G63" i="16" s="1"/>
  <c r="H61" i="16"/>
  <c r="H63" i="16" s="1"/>
  <c r="I61" i="16"/>
  <c r="B61" i="16"/>
  <c r="B63" i="16" s="1"/>
  <c r="C17" i="16"/>
  <c r="C19" i="16" s="1"/>
  <c r="D17" i="16"/>
  <c r="D19" i="16" s="1"/>
  <c r="E17" i="16"/>
  <c r="F17" i="16"/>
  <c r="B19" i="16" s="1"/>
  <c r="B24" i="16" s="1"/>
  <c r="B17" i="16"/>
  <c r="H87" i="15"/>
  <c r="F88" i="15"/>
  <c r="F96" i="15" s="1"/>
  <c r="F90" i="15"/>
  <c r="F98" i="15" s="1"/>
  <c r="B89" i="15"/>
  <c r="H83" i="15"/>
  <c r="C81" i="15"/>
  <c r="C83" i="15" s="1"/>
  <c r="D81" i="15"/>
  <c r="E81" i="15"/>
  <c r="F81" i="15"/>
  <c r="F83" i="15" s="1"/>
  <c r="G81" i="15"/>
  <c r="G83" i="15" s="1"/>
  <c r="H81" i="15"/>
  <c r="I81" i="15"/>
  <c r="D83" i="15" s="1"/>
  <c r="B81" i="15"/>
  <c r="B83" i="15" s="1"/>
  <c r="L43" i="15"/>
  <c r="J35" i="15"/>
  <c r="L19" i="15"/>
  <c r="L20" i="15" s="1"/>
  <c r="L21" i="15" s="1"/>
  <c r="L22" i="15" s="1"/>
  <c r="L23" i="15" s="1"/>
  <c r="K16" i="15"/>
  <c r="L16" i="15"/>
  <c r="L27" i="15" s="1"/>
  <c r="M16" i="15"/>
  <c r="M19" i="15" s="1"/>
  <c r="M20" i="15" s="1"/>
  <c r="M21" i="15" s="1"/>
  <c r="M22" i="15" s="1"/>
  <c r="J16" i="15"/>
  <c r="J43" i="15" s="1"/>
  <c r="D32" i="15"/>
  <c r="D21" i="15"/>
  <c r="D29" i="15" s="1"/>
  <c r="C24" i="15"/>
  <c r="C32" i="15" s="1"/>
  <c r="C15" i="15"/>
  <c r="C17" i="15" s="1"/>
  <c r="C23" i="15" s="1"/>
  <c r="C31" i="15" s="1"/>
  <c r="D15" i="15"/>
  <c r="D17" i="15" s="1"/>
  <c r="D24" i="15" s="1"/>
  <c r="E15" i="15"/>
  <c r="E17" i="15" s="1"/>
  <c r="E22" i="15" s="1"/>
  <c r="E30" i="15" s="1"/>
  <c r="F15" i="15"/>
  <c r="B15" i="15"/>
  <c r="P64" i="14"/>
  <c r="T64" i="14"/>
  <c r="N56" i="14"/>
  <c r="O45" i="14"/>
  <c r="O56" i="14" s="1"/>
  <c r="P45" i="14"/>
  <c r="P56" i="14" s="1"/>
  <c r="Q45" i="14"/>
  <c r="R45" i="14"/>
  <c r="R56" i="14" s="1"/>
  <c r="S45" i="14"/>
  <c r="S56" i="14" s="1"/>
  <c r="T45" i="14"/>
  <c r="T56" i="14" s="1"/>
  <c r="N45" i="14"/>
  <c r="C50" i="14"/>
  <c r="C53" i="14" s="1"/>
  <c r="C57" i="14" s="1"/>
  <c r="C64" i="14" s="1"/>
  <c r="D50" i="14"/>
  <c r="E50" i="14"/>
  <c r="F50" i="14"/>
  <c r="G50" i="14"/>
  <c r="H50" i="14"/>
  <c r="I50" i="14"/>
  <c r="B50" i="14"/>
  <c r="C16" i="14"/>
  <c r="C18" i="14" s="1"/>
  <c r="D16" i="14"/>
  <c r="E16" i="14"/>
  <c r="E18" i="14" s="1"/>
  <c r="F16" i="14"/>
  <c r="B16" i="14"/>
  <c r="E69" i="13"/>
  <c r="E78" i="13" s="1"/>
  <c r="C67" i="13"/>
  <c r="D67" i="13"/>
  <c r="E67" i="13"/>
  <c r="F67" i="13"/>
  <c r="F69" i="13" s="1"/>
  <c r="G67" i="13"/>
  <c r="H67" i="13"/>
  <c r="I67" i="13"/>
  <c r="B67" i="13"/>
  <c r="B69" i="13" s="1"/>
  <c r="C21" i="13"/>
  <c r="D21" i="13"/>
  <c r="E21" i="13"/>
  <c r="F21" i="13"/>
  <c r="C23" i="13" s="1"/>
  <c r="C29" i="13" s="1"/>
  <c r="B21" i="13"/>
  <c r="E63" i="12"/>
  <c r="E69" i="12" s="1"/>
  <c r="D57" i="12"/>
  <c r="D62" i="12" s="1"/>
  <c r="E57" i="12"/>
  <c r="E62" i="12" s="1"/>
  <c r="E68" i="12" s="1"/>
  <c r="F57" i="12"/>
  <c r="F62" i="12" s="1"/>
  <c r="G57" i="12"/>
  <c r="H57" i="12"/>
  <c r="H62" i="12" s="1"/>
  <c r="C57" i="12"/>
  <c r="C63" i="12" s="1"/>
  <c r="C69" i="12" s="1"/>
  <c r="B57" i="12"/>
  <c r="B62" i="12" s="1"/>
  <c r="E19" i="12"/>
  <c r="E25" i="12" s="1"/>
  <c r="E32" i="12" s="1"/>
  <c r="D19" i="12"/>
  <c r="D24" i="12" s="1"/>
  <c r="C19" i="12"/>
  <c r="C25" i="12" s="1"/>
  <c r="C32" i="12" s="1"/>
  <c r="B19" i="12"/>
  <c r="B24" i="12" s="1"/>
  <c r="H69" i="13" l="1"/>
  <c r="D69" i="13"/>
  <c r="E76" i="13"/>
  <c r="E85" i="13" s="1"/>
  <c r="G69" i="13"/>
  <c r="G75" i="13" s="1"/>
  <c r="G84" i="13" s="1"/>
  <c r="C69" i="13"/>
  <c r="C73" i="13" s="1"/>
  <c r="C82" i="13" s="1"/>
  <c r="B75" i="13"/>
  <c r="B73" i="13"/>
  <c r="B76" i="13"/>
  <c r="B77" i="13"/>
  <c r="B78" i="13"/>
  <c r="B74" i="13"/>
  <c r="B34" i="16"/>
  <c r="L44" i="15"/>
  <c r="L45" i="15" s="1"/>
  <c r="L46" i="15" s="1"/>
  <c r="L48" i="15"/>
  <c r="F74" i="13"/>
  <c r="F83" i="13" s="1"/>
  <c r="F76" i="13"/>
  <c r="F85" i="13" s="1"/>
  <c r="F78" i="13"/>
  <c r="F73" i="13"/>
  <c r="F82" i="13" s="1"/>
  <c r="F75" i="13"/>
  <c r="F84" i="13" s="1"/>
  <c r="F77" i="13"/>
  <c r="F86" i="13" s="1"/>
  <c r="N48" i="14"/>
  <c r="N64" i="14"/>
  <c r="N65" i="14" s="1"/>
  <c r="N66" i="14" s="1"/>
  <c r="N67" i="14" s="1"/>
  <c r="Q56" i="14"/>
  <c r="Q60" i="14" s="1"/>
  <c r="Q64" i="14"/>
  <c r="P65" i="14"/>
  <c r="P66" i="14" s="1"/>
  <c r="P67" i="14" s="1"/>
  <c r="P69" i="14"/>
  <c r="K27" i="15"/>
  <c r="K35" i="15"/>
  <c r="K43" i="15"/>
  <c r="K19" i="15"/>
  <c r="K20" i="15" s="1"/>
  <c r="K21" i="15" s="1"/>
  <c r="K22" i="15" s="1"/>
  <c r="L47" i="15"/>
  <c r="E21" i="15"/>
  <c r="E24" i="15"/>
  <c r="E32" i="15" s="1"/>
  <c r="E23" i="15"/>
  <c r="E31" i="15" s="1"/>
  <c r="L32" i="15"/>
  <c r="B97" i="15"/>
  <c r="X54" i="17"/>
  <c r="X55" i="17"/>
  <c r="E73" i="13"/>
  <c r="E82" i="13" s="1"/>
  <c r="E75" i="13"/>
  <c r="E84" i="13" s="1"/>
  <c r="E77" i="13"/>
  <c r="E86" i="13" s="1"/>
  <c r="J48" i="15"/>
  <c r="J44" i="15"/>
  <c r="J45" i="15" s="1"/>
  <c r="J46" i="15" s="1"/>
  <c r="J47" i="15"/>
  <c r="D24" i="16"/>
  <c r="D34" i="16" s="1"/>
  <c r="D23" i="16"/>
  <c r="D27" i="16"/>
  <c r="D37" i="16" s="1"/>
  <c r="D26" i="16"/>
  <c r="D36" i="16" s="1"/>
  <c r="D25" i="16"/>
  <c r="D35" i="16" s="1"/>
  <c r="B68" i="16"/>
  <c r="B67" i="16"/>
  <c r="B69" i="16"/>
  <c r="B70" i="16"/>
  <c r="B71" i="16"/>
  <c r="G76" i="13"/>
  <c r="G85" i="13" s="1"/>
  <c r="C74" i="13"/>
  <c r="C83" i="13" s="1"/>
  <c r="C76" i="13"/>
  <c r="C85" i="13" s="1"/>
  <c r="C78" i="13"/>
  <c r="T65" i="14"/>
  <c r="T66" i="14" s="1"/>
  <c r="T67" i="14" s="1"/>
  <c r="T68" i="14" s="1"/>
  <c r="J36" i="15"/>
  <c r="J37" i="15" s="1"/>
  <c r="J38" i="15" s="1"/>
  <c r="J40" i="15" s="1"/>
  <c r="D88" i="15"/>
  <c r="D96" i="15" s="1"/>
  <c r="D90" i="15"/>
  <c r="D98" i="15" s="1"/>
  <c r="D89" i="15"/>
  <c r="D97" i="15" s="1"/>
  <c r="D87" i="15"/>
  <c r="B25" i="16"/>
  <c r="B26" i="16"/>
  <c r="B27" i="16"/>
  <c r="B23" i="16"/>
  <c r="G77" i="13"/>
  <c r="G86" i="13" s="1"/>
  <c r="C75" i="13"/>
  <c r="C84" i="13" s="1"/>
  <c r="G63" i="12"/>
  <c r="G69" i="12" s="1"/>
  <c r="G62" i="12"/>
  <c r="G68" i="12" s="1"/>
  <c r="H73" i="13"/>
  <c r="H82" i="13" s="1"/>
  <c r="H75" i="13"/>
  <c r="H84" i="13" s="1"/>
  <c r="H77" i="13"/>
  <c r="H86" i="13" s="1"/>
  <c r="H74" i="13"/>
  <c r="H83" i="13" s="1"/>
  <c r="H76" i="13"/>
  <c r="H85" i="13" s="1"/>
  <c r="H78" i="13"/>
  <c r="D73" i="13"/>
  <c r="D82" i="13" s="1"/>
  <c r="D75" i="13"/>
  <c r="D84" i="13" s="1"/>
  <c r="D77" i="13"/>
  <c r="D86" i="13" s="1"/>
  <c r="D74" i="13"/>
  <c r="D83" i="13" s="1"/>
  <c r="D76" i="13"/>
  <c r="D85" i="13" s="1"/>
  <c r="D78" i="13"/>
  <c r="C77" i="13"/>
  <c r="C86" i="13" s="1"/>
  <c r="E74" i="13"/>
  <c r="E83" i="13" s="1"/>
  <c r="P68" i="14"/>
  <c r="I59" i="17"/>
  <c r="W78" i="13"/>
  <c r="T78" i="13"/>
  <c r="U78" i="13"/>
  <c r="Y78" i="13"/>
  <c r="V78" i="13"/>
  <c r="S78" i="13"/>
  <c r="X78" i="13"/>
  <c r="S64" i="14"/>
  <c r="O64" i="14"/>
  <c r="D22" i="15"/>
  <c r="D30" i="15" s="1"/>
  <c r="C21" i="15"/>
  <c r="J19" i="15"/>
  <c r="M35" i="15"/>
  <c r="M27" i="15"/>
  <c r="G88" i="15"/>
  <c r="G96" i="15" s="1"/>
  <c r="G90" i="15"/>
  <c r="G98" i="15" s="1"/>
  <c r="G87" i="15"/>
  <c r="G89" i="15"/>
  <c r="G97" i="15" s="1"/>
  <c r="C88" i="15"/>
  <c r="C96" i="15" s="1"/>
  <c r="C90" i="15"/>
  <c r="C98" i="15" s="1"/>
  <c r="C87" i="15"/>
  <c r="C89" i="15"/>
  <c r="C97" i="15" s="1"/>
  <c r="H95" i="15"/>
  <c r="C23" i="16"/>
  <c r="C27" i="16"/>
  <c r="C37" i="16" s="1"/>
  <c r="C26" i="16"/>
  <c r="C36" i="16" s="1"/>
  <c r="C25" i="16"/>
  <c r="C35" i="16" s="1"/>
  <c r="E67" i="16"/>
  <c r="E69" i="16"/>
  <c r="E78" i="16" s="1"/>
  <c r="E71" i="16"/>
  <c r="E80" i="16" s="1"/>
  <c r="E68" i="16"/>
  <c r="E77" i="16" s="1"/>
  <c r="E70" i="16"/>
  <c r="E79" i="16" s="1"/>
  <c r="H72" i="16"/>
  <c r="H76" i="16"/>
  <c r="U54" i="17"/>
  <c r="U55" i="17"/>
  <c r="F67" i="16"/>
  <c r="F69" i="16"/>
  <c r="F78" i="16" s="1"/>
  <c r="F71" i="16"/>
  <c r="F80" i="16" s="1"/>
  <c r="F68" i="16"/>
  <c r="F77" i="16" s="1"/>
  <c r="C62" i="12"/>
  <c r="C68" i="12" s="1"/>
  <c r="R64" i="14"/>
  <c r="D23" i="15"/>
  <c r="D31" i="15" s="1"/>
  <c r="C22" i="15"/>
  <c r="C30" i="15" s="1"/>
  <c r="J27" i="15"/>
  <c r="L35" i="15"/>
  <c r="B90" i="15"/>
  <c r="B87" i="15"/>
  <c r="B88" i="15"/>
  <c r="F87" i="15"/>
  <c r="F89" i="15"/>
  <c r="F97" i="15" s="1"/>
  <c r="H88" i="15"/>
  <c r="H96" i="15" s="1"/>
  <c r="H90" i="15"/>
  <c r="H98" i="15" s="1"/>
  <c r="H89" i="15"/>
  <c r="H97" i="15" s="1"/>
  <c r="H68" i="16"/>
  <c r="H77" i="16" s="1"/>
  <c r="H70" i="16"/>
  <c r="H79" i="16" s="1"/>
  <c r="D68" i="16"/>
  <c r="D77" i="16" s="1"/>
  <c r="D70" i="16"/>
  <c r="D79" i="16" s="1"/>
  <c r="H69" i="16"/>
  <c r="H78" i="16" s="1"/>
  <c r="D67" i="16"/>
  <c r="M68" i="16"/>
  <c r="M65" i="16"/>
  <c r="M66" i="16" s="1"/>
  <c r="M67" i="16" s="1"/>
  <c r="M69" i="16"/>
  <c r="L58" i="17"/>
  <c r="L53" i="17"/>
  <c r="B17" i="15"/>
  <c r="L28" i="15"/>
  <c r="L29" i="15" s="1"/>
  <c r="L30" i="15" s="1"/>
  <c r="L31" i="15"/>
  <c r="M43" i="15"/>
  <c r="E83" i="15"/>
  <c r="E19" i="16"/>
  <c r="C24" i="16"/>
  <c r="C34" i="16" s="1"/>
  <c r="G68" i="16"/>
  <c r="G77" i="16" s="1"/>
  <c r="G70" i="16"/>
  <c r="G79" i="16" s="1"/>
  <c r="G67" i="16"/>
  <c r="G69" i="16"/>
  <c r="G78" i="16" s="1"/>
  <c r="G71" i="16"/>
  <c r="G80" i="16" s="1"/>
  <c r="C68" i="16"/>
  <c r="C77" i="16" s="1"/>
  <c r="C70" i="16"/>
  <c r="C79" i="16" s="1"/>
  <c r="C67" i="16"/>
  <c r="C69" i="16"/>
  <c r="C78" i="16" s="1"/>
  <c r="C71" i="16"/>
  <c r="C80" i="16" s="1"/>
  <c r="H71" i="16"/>
  <c r="H80" i="16" s="1"/>
  <c r="D69" i="16"/>
  <c r="D78" i="16" s="1"/>
  <c r="M88" i="16"/>
  <c r="M56" i="16"/>
  <c r="M80" i="16"/>
  <c r="M72" i="16"/>
  <c r="P80" i="16"/>
  <c r="P81" i="16" s="1"/>
  <c r="P82" i="16" s="1"/>
  <c r="P83" i="16" s="1"/>
  <c r="P56" i="16"/>
  <c r="P57" i="16" s="1"/>
  <c r="P58" i="16" s="1"/>
  <c r="P59" i="16" s="1"/>
  <c r="P60" i="16" s="1"/>
  <c r="P72" i="16"/>
  <c r="P73" i="16" s="1"/>
  <c r="P74" i="16" s="1"/>
  <c r="P75" i="16" s="1"/>
  <c r="P76" i="16" s="1"/>
  <c r="P88" i="16"/>
  <c r="P89" i="16" s="1"/>
  <c r="P90" i="16" s="1"/>
  <c r="P91" i="16" s="1"/>
  <c r="P92" i="16" s="1"/>
  <c r="P64" i="16"/>
  <c r="P65" i="16" s="1"/>
  <c r="P66" i="16" s="1"/>
  <c r="P67" i="16" s="1"/>
  <c r="S88" i="16"/>
  <c r="O88" i="16"/>
  <c r="R80" i="16"/>
  <c r="R81" i="16" s="1"/>
  <c r="R82" i="16" s="1"/>
  <c r="R83" i="16" s="1"/>
  <c r="R84" i="16" s="1"/>
  <c r="N80" i="16"/>
  <c r="N81" i="16" s="1"/>
  <c r="N82" i="16" s="1"/>
  <c r="N83" i="16" s="1"/>
  <c r="N84" i="16" s="1"/>
  <c r="S64" i="16"/>
  <c r="O64" i="16"/>
  <c r="Q56" i="16"/>
  <c r="K52" i="17"/>
  <c r="K59" i="17" s="1"/>
  <c r="K51" i="17"/>
  <c r="M18" i="17"/>
  <c r="I24" i="17"/>
  <c r="I19" i="17"/>
  <c r="O53" i="17"/>
  <c r="O58" i="17"/>
  <c r="K19" i="17"/>
  <c r="K23" i="17"/>
  <c r="I53" i="17"/>
  <c r="I58" i="17"/>
  <c r="R88" i="16"/>
  <c r="R89" i="16" s="1"/>
  <c r="R90" i="16" s="1"/>
  <c r="R91" i="16" s="1"/>
  <c r="N88" i="16"/>
  <c r="N89" i="16" s="1"/>
  <c r="N90" i="16" s="1"/>
  <c r="N91" i="16" s="1"/>
  <c r="Q80" i="16"/>
  <c r="S72" i="16"/>
  <c r="O72" i="16"/>
  <c r="O73" i="16" s="1"/>
  <c r="O74" i="16" s="1"/>
  <c r="O75" i="16" s="1"/>
  <c r="R64" i="16"/>
  <c r="R65" i="16" s="1"/>
  <c r="R66" i="16" s="1"/>
  <c r="R67" i="16" s="1"/>
  <c r="R68" i="16" s="1"/>
  <c r="N64" i="16"/>
  <c r="N65" i="16" s="1"/>
  <c r="N66" i="16" s="1"/>
  <c r="N67" i="16" s="1"/>
  <c r="N68" i="16" s="1"/>
  <c r="X43" i="17"/>
  <c r="X44" i="17" s="1"/>
  <c r="X45" i="17" s="1"/>
  <c r="X46" i="17" s="1"/>
  <c r="X47" i="17"/>
  <c r="U43" i="17"/>
  <c r="U44" i="17" s="1"/>
  <c r="U45" i="17" s="1"/>
  <c r="U46" i="17" s="1"/>
  <c r="U47" i="17"/>
  <c r="J53" i="17"/>
  <c r="J58" i="17"/>
  <c r="L23" i="17"/>
  <c r="L19" i="17"/>
  <c r="Q88" i="16"/>
  <c r="V51" i="17"/>
  <c r="V52" i="17" s="1"/>
  <c r="V53" i="17" s="1"/>
  <c r="V54" i="17" s="1"/>
  <c r="V55" i="17"/>
  <c r="N52" i="17"/>
  <c r="N59" i="17" s="1"/>
  <c r="N51" i="17"/>
  <c r="J19" i="17"/>
  <c r="J23" i="17"/>
  <c r="O23" i="17" s="1"/>
  <c r="O24" i="17" s="1"/>
  <c r="M58" i="17"/>
  <c r="M53" i="17"/>
  <c r="B25" i="12"/>
  <c r="B32" i="12" s="1"/>
  <c r="D25" i="12"/>
  <c r="D32" i="12" s="1"/>
  <c r="B31" i="12"/>
  <c r="D31" i="12"/>
  <c r="D26" i="12"/>
  <c r="B68" i="12"/>
  <c r="H68" i="12"/>
  <c r="F68" i="12"/>
  <c r="D68" i="12"/>
  <c r="E24" i="12"/>
  <c r="C24" i="12"/>
  <c r="B63" i="12"/>
  <c r="E64" i="12"/>
  <c r="C64" i="12"/>
  <c r="H63" i="12"/>
  <c r="H69" i="12" s="1"/>
  <c r="F63" i="12"/>
  <c r="F69" i="12" s="1"/>
  <c r="D63" i="12"/>
  <c r="D69" i="12" s="1"/>
  <c r="R92" i="16"/>
  <c r="N92" i="16"/>
  <c r="N93" i="16"/>
  <c r="P84" i="16"/>
  <c r="R76" i="16"/>
  <c r="R77" i="16"/>
  <c r="N76" i="16"/>
  <c r="N77" i="16"/>
  <c r="R60" i="16"/>
  <c r="R61" i="16"/>
  <c r="N60" i="16"/>
  <c r="N61" i="16"/>
  <c r="S89" i="16"/>
  <c r="S90" i="16" s="1"/>
  <c r="S91" i="16" s="1"/>
  <c r="S93" i="16" s="1"/>
  <c r="Q89" i="16"/>
  <c r="Q90" i="16" s="1"/>
  <c r="Q91" i="16" s="1"/>
  <c r="Q92" i="16" s="1"/>
  <c r="Q93" i="16"/>
  <c r="O89" i="16"/>
  <c r="O90" i="16" s="1"/>
  <c r="O91" i="16" s="1"/>
  <c r="O93" i="16" s="1"/>
  <c r="S73" i="16"/>
  <c r="S74" i="16" s="1"/>
  <c r="S75" i="16" s="1"/>
  <c r="S77" i="16"/>
  <c r="Q73" i="16"/>
  <c r="Q74" i="16" s="1"/>
  <c r="Q75" i="16" s="1"/>
  <c r="Q76" i="16" s="1"/>
  <c r="S57" i="16"/>
  <c r="S58" i="16" s="1"/>
  <c r="S59" i="16" s="1"/>
  <c r="S61" i="16" s="1"/>
  <c r="Q57" i="16"/>
  <c r="Q58" i="16" s="1"/>
  <c r="Q59" i="16" s="1"/>
  <c r="Q60" i="16" s="1"/>
  <c r="Q61" i="16"/>
  <c r="O57" i="16"/>
  <c r="O58" i="16" s="1"/>
  <c r="O59" i="16" s="1"/>
  <c r="O61" i="16" s="1"/>
  <c r="P93" i="16"/>
  <c r="O92" i="16"/>
  <c r="R85" i="16"/>
  <c r="S81" i="16"/>
  <c r="S82" i="16" s="1"/>
  <c r="S83" i="16" s="1"/>
  <c r="S84" i="16" s="1"/>
  <c r="S85" i="16"/>
  <c r="Q81" i="16"/>
  <c r="Q82" i="16" s="1"/>
  <c r="Q83" i="16" s="1"/>
  <c r="Q84" i="16" s="1"/>
  <c r="Q85" i="16"/>
  <c r="O81" i="16"/>
  <c r="O82" i="16" s="1"/>
  <c r="O83" i="16" s="1"/>
  <c r="O84" i="16" s="1"/>
  <c r="O85" i="16"/>
  <c r="P77" i="16"/>
  <c r="S76" i="16"/>
  <c r="R69" i="16"/>
  <c r="N69" i="16"/>
  <c r="S65" i="16"/>
  <c r="S66" i="16" s="1"/>
  <c r="S67" i="16" s="1"/>
  <c r="S68" i="16" s="1"/>
  <c r="S69" i="16"/>
  <c r="Q65" i="16"/>
  <c r="Q66" i="16" s="1"/>
  <c r="Q67" i="16" s="1"/>
  <c r="Q68" i="16" s="1"/>
  <c r="O65" i="16"/>
  <c r="O66" i="16" s="1"/>
  <c r="O67" i="16" s="1"/>
  <c r="O68" i="16" s="1"/>
  <c r="O69" i="16"/>
  <c r="P61" i="16"/>
  <c r="M23" i="15"/>
  <c r="M24" i="15"/>
  <c r="K23" i="15"/>
  <c r="K24" i="15"/>
  <c r="L24" i="15"/>
  <c r="Q57" i="14"/>
  <c r="Q58" i="14" s="1"/>
  <c r="Q59" i="14" s="1"/>
  <c r="O57" i="14"/>
  <c r="O58" i="14" s="1"/>
  <c r="O59" i="14" s="1"/>
  <c r="O60" i="14" s="1"/>
  <c r="O61" i="14"/>
  <c r="E53" i="14"/>
  <c r="E57" i="14" s="1"/>
  <c r="E64" i="14" s="1"/>
  <c r="R57" i="14"/>
  <c r="R58" i="14" s="1"/>
  <c r="R59" i="14" s="1"/>
  <c r="R60" i="14"/>
  <c r="R61" i="14"/>
  <c r="P57" i="14"/>
  <c r="P58" i="14" s="1"/>
  <c r="P59" i="14" s="1"/>
  <c r="P60" i="14" s="1"/>
  <c r="P61" i="14"/>
  <c r="R48" i="14"/>
  <c r="P48" i="14"/>
  <c r="B18" i="14"/>
  <c r="B24" i="14" s="1"/>
  <c r="D18" i="14"/>
  <c r="B53" i="14"/>
  <c r="B57" i="14" s="1"/>
  <c r="H53" i="14"/>
  <c r="H57" i="14" s="1"/>
  <c r="H64" i="14" s="1"/>
  <c r="F53" i="14"/>
  <c r="F57" i="14" s="1"/>
  <c r="F64" i="14" s="1"/>
  <c r="D53" i="14"/>
  <c r="D58" i="14" s="1"/>
  <c r="D65" i="14" s="1"/>
  <c r="N49" i="14"/>
  <c r="N50" i="14" s="1"/>
  <c r="N51" i="14" s="1"/>
  <c r="N53" i="14" s="1"/>
  <c r="Q48" i="14"/>
  <c r="O48" i="14"/>
  <c r="N57" i="14"/>
  <c r="N58" i="14" s="1"/>
  <c r="N59" i="14" s="1"/>
  <c r="N61" i="14" s="1"/>
  <c r="N69" i="14"/>
  <c r="N68" i="14"/>
  <c r="T57" i="14"/>
  <c r="T58" i="14" s="1"/>
  <c r="T59" i="14" s="1"/>
  <c r="T60" i="14" s="1"/>
  <c r="T48" i="14"/>
  <c r="S57" i="14"/>
  <c r="S58" i="14" s="1"/>
  <c r="S59" i="14" s="1"/>
  <c r="S60" i="14" s="1"/>
  <c r="S61" i="14"/>
  <c r="S48" i="14"/>
  <c r="E23" i="14"/>
  <c r="E25" i="14"/>
  <c r="E32" i="14" s="1"/>
  <c r="E24" i="14"/>
  <c r="E31" i="14" s="1"/>
  <c r="C23" i="14"/>
  <c r="C25" i="14"/>
  <c r="C32" i="14" s="1"/>
  <c r="C24" i="14"/>
  <c r="C31" i="14" s="1"/>
  <c r="B25" i="14"/>
  <c r="B23" i="14"/>
  <c r="D24" i="14"/>
  <c r="D31" i="14" s="1"/>
  <c r="D23" i="14"/>
  <c r="D25" i="14"/>
  <c r="D32" i="14" s="1"/>
  <c r="B59" i="14"/>
  <c r="B66" i="14" s="1"/>
  <c r="F58" i="14"/>
  <c r="F65" i="14" s="1"/>
  <c r="D57" i="14"/>
  <c r="D64" i="14" s="1"/>
  <c r="D59" i="14"/>
  <c r="D66" i="14" s="1"/>
  <c r="H58" i="14"/>
  <c r="G53" i="14"/>
  <c r="E59" i="14"/>
  <c r="E66" i="14" s="1"/>
  <c r="C59" i="14"/>
  <c r="C66" i="14" s="1"/>
  <c r="E58" i="14"/>
  <c r="C58" i="14"/>
  <c r="D23" i="13"/>
  <c r="D28" i="13" s="1"/>
  <c r="D38" i="13" s="1"/>
  <c r="B23" i="13"/>
  <c r="E23" i="13"/>
  <c r="E29" i="13" s="1"/>
  <c r="E39" i="13" s="1"/>
  <c r="C39" i="13"/>
  <c r="C32" i="13"/>
  <c r="C30" i="13"/>
  <c r="C28" i="13"/>
  <c r="C31" i="13"/>
  <c r="G74" i="13" l="1"/>
  <c r="G83" i="13" s="1"/>
  <c r="D30" i="13"/>
  <c r="D40" i="13" s="1"/>
  <c r="D29" i="13"/>
  <c r="D39" i="13" s="1"/>
  <c r="Z78" i="13"/>
  <c r="G73" i="13"/>
  <c r="G82" i="13" s="1"/>
  <c r="G78" i="13"/>
  <c r="J28" i="15"/>
  <c r="J29" i="15" s="1"/>
  <c r="J30" i="15" s="1"/>
  <c r="J32" i="15" s="1"/>
  <c r="J31" i="15"/>
  <c r="I71" i="16"/>
  <c r="B80" i="16"/>
  <c r="D28" i="16"/>
  <c r="D33" i="16"/>
  <c r="K28" i="15"/>
  <c r="K29" i="15" s="1"/>
  <c r="K30" i="15" s="1"/>
  <c r="K32" i="15" s="1"/>
  <c r="O76" i="16"/>
  <c r="S92" i="16"/>
  <c r="O77" i="16"/>
  <c r="P69" i="16"/>
  <c r="I62" i="12"/>
  <c r="N58" i="17"/>
  <c r="N53" i="17"/>
  <c r="P51" i="17"/>
  <c r="M73" i="16"/>
  <c r="M74" i="16" s="1"/>
  <c r="M75" i="16" s="1"/>
  <c r="M77" i="16" s="1"/>
  <c r="C76" i="16"/>
  <c r="C72" i="16"/>
  <c r="D72" i="16"/>
  <c r="D76" i="16"/>
  <c r="B91" i="15"/>
  <c r="B95" i="15"/>
  <c r="I87" i="15"/>
  <c r="E76" i="16"/>
  <c r="E72" i="16"/>
  <c r="C28" i="16"/>
  <c r="C33" i="16"/>
  <c r="C95" i="15"/>
  <c r="C91" i="15"/>
  <c r="G95" i="15"/>
  <c r="G91" i="15"/>
  <c r="M36" i="15"/>
  <c r="M37" i="15" s="1"/>
  <c r="M38" i="15" s="1"/>
  <c r="M40" i="15"/>
  <c r="M39" i="15"/>
  <c r="O65" i="14"/>
  <c r="O66" i="14" s="1"/>
  <c r="O67" i="14" s="1"/>
  <c r="O69" i="14" s="1"/>
  <c r="B37" i="16"/>
  <c r="F27" i="16"/>
  <c r="J39" i="15"/>
  <c r="B79" i="16"/>
  <c r="I70" i="16"/>
  <c r="B83" i="13"/>
  <c r="I74" i="13"/>
  <c r="B82" i="13"/>
  <c r="I73" i="13"/>
  <c r="M19" i="17"/>
  <c r="M89" i="16"/>
  <c r="M90" i="16" s="1"/>
  <c r="M91" i="16" s="1"/>
  <c r="M92" i="16" s="1"/>
  <c r="B96" i="15"/>
  <c r="F76" i="16"/>
  <c r="F72" i="16"/>
  <c r="D25" i="15"/>
  <c r="B33" i="16"/>
  <c r="B28" i="16"/>
  <c r="D95" i="15"/>
  <c r="D91" i="15"/>
  <c r="B77" i="16"/>
  <c r="I68" i="16"/>
  <c r="B85" i="13"/>
  <c r="I76" i="13"/>
  <c r="E30" i="13"/>
  <c r="E40" i="13" s="1"/>
  <c r="H59" i="14"/>
  <c r="H66" i="14" s="1"/>
  <c r="E31" i="13"/>
  <c r="E41" i="13" s="1"/>
  <c r="Q61" i="14"/>
  <c r="O60" i="16"/>
  <c r="N85" i="16"/>
  <c r="P68" i="16"/>
  <c r="G64" i="12"/>
  <c r="B26" i="12"/>
  <c r="R58" i="17"/>
  <c r="R59" i="17" s="1"/>
  <c r="M81" i="16"/>
  <c r="M82" i="16" s="1"/>
  <c r="M83" i="16" s="1"/>
  <c r="M84" i="16" s="1"/>
  <c r="G76" i="16"/>
  <c r="G72" i="16"/>
  <c r="E25" i="16"/>
  <c r="E35" i="16" s="1"/>
  <c r="E24" i="16"/>
  <c r="E34" i="16" s="1"/>
  <c r="E23" i="16"/>
  <c r="E27" i="16"/>
  <c r="E37" i="16" s="1"/>
  <c r="E26" i="16"/>
  <c r="E36" i="16" s="1"/>
  <c r="B98" i="15"/>
  <c r="I90" i="15"/>
  <c r="H91" i="15"/>
  <c r="J24" i="15"/>
  <c r="J20" i="15"/>
  <c r="J21" i="15" s="1"/>
  <c r="J22" i="15" s="1"/>
  <c r="J23" i="15"/>
  <c r="S65" i="14"/>
  <c r="S66" i="14" s="1"/>
  <c r="S67" i="14" s="1"/>
  <c r="S69" i="14"/>
  <c r="S68" i="14"/>
  <c r="F26" i="16"/>
  <c r="B36" i="16"/>
  <c r="B78" i="16"/>
  <c r="I69" i="16"/>
  <c r="K44" i="15"/>
  <c r="K45" i="15" s="1"/>
  <c r="K46" i="15" s="1"/>
  <c r="K48" i="15"/>
  <c r="K47" i="15"/>
  <c r="I78" i="13"/>
  <c r="B84" i="13"/>
  <c r="I75" i="13"/>
  <c r="M44" i="15"/>
  <c r="M45" i="15" s="1"/>
  <c r="M46" i="15" s="1"/>
  <c r="M48" i="15" s="1"/>
  <c r="M28" i="15"/>
  <c r="M29" i="15" s="1"/>
  <c r="M30" i="15" s="1"/>
  <c r="M31" i="15" s="1"/>
  <c r="M32" i="15"/>
  <c r="D32" i="13"/>
  <c r="D42" i="13" s="1"/>
  <c r="D31" i="13"/>
  <c r="D41" i="13" s="1"/>
  <c r="B58" i="14"/>
  <c r="B65" i="14" s="1"/>
  <c r="S60" i="16"/>
  <c r="Q69" i="16"/>
  <c r="Q77" i="16"/>
  <c r="P85" i="16"/>
  <c r="R93" i="16"/>
  <c r="K53" i="17"/>
  <c r="P53" i="17" s="1"/>
  <c r="K58" i="17"/>
  <c r="M60" i="16"/>
  <c r="M57" i="16"/>
  <c r="M58" i="16" s="1"/>
  <c r="M59" i="16" s="1"/>
  <c r="M61" i="16"/>
  <c r="E87" i="15"/>
  <c r="E89" i="15"/>
  <c r="E97" i="15" s="1"/>
  <c r="E88" i="15"/>
  <c r="E96" i="15" s="1"/>
  <c r="E90" i="15"/>
  <c r="E98" i="15" s="1"/>
  <c r="B21" i="15"/>
  <c r="B24" i="15"/>
  <c r="B22" i="15"/>
  <c r="B23" i="15"/>
  <c r="F95" i="15"/>
  <c r="F91" i="15"/>
  <c r="L36" i="15"/>
  <c r="L37" i="15" s="1"/>
  <c r="L38" i="15" s="1"/>
  <c r="L40" i="15"/>
  <c r="L39" i="15"/>
  <c r="R68" i="14"/>
  <c r="R65" i="14"/>
  <c r="R66" i="14" s="1"/>
  <c r="R67" i="14" s="1"/>
  <c r="R69" i="14"/>
  <c r="C29" i="15"/>
  <c r="C25" i="15"/>
  <c r="P52" i="17"/>
  <c r="B35" i="16"/>
  <c r="F25" i="16"/>
  <c r="T69" i="14"/>
  <c r="B76" i="16"/>
  <c r="B72" i="16"/>
  <c r="I67" i="16"/>
  <c r="E25" i="15"/>
  <c r="E29" i="15"/>
  <c r="K36" i="15"/>
  <c r="K37" i="15" s="1"/>
  <c r="K38" i="15" s="1"/>
  <c r="K39" i="15" s="1"/>
  <c r="Q65" i="14"/>
  <c r="Q66" i="14" s="1"/>
  <c r="Q67" i="14" s="1"/>
  <c r="Q68" i="14" s="1"/>
  <c r="F24" i="16"/>
  <c r="I77" i="13"/>
  <c r="B86" i="13"/>
  <c r="F25" i="12"/>
  <c r="F64" i="12"/>
  <c r="B69" i="12"/>
  <c r="L68" i="12" s="1"/>
  <c r="L69" i="12" s="1"/>
  <c r="I63" i="12"/>
  <c r="I64" i="12" s="1"/>
  <c r="C31" i="12"/>
  <c r="C26" i="12"/>
  <c r="D64" i="12"/>
  <c r="H64" i="12"/>
  <c r="F24" i="12"/>
  <c r="F26" i="12" s="1"/>
  <c r="E31" i="12"/>
  <c r="E26" i="12"/>
  <c r="B64" i="12"/>
  <c r="E60" i="14"/>
  <c r="E65" i="14"/>
  <c r="H60" i="14"/>
  <c r="H65" i="14"/>
  <c r="O49" i="14"/>
  <c r="O50" i="14" s="1"/>
  <c r="O51" i="14" s="1"/>
  <c r="O53" i="14" s="1"/>
  <c r="O52" i="14"/>
  <c r="P49" i="14"/>
  <c r="P50" i="14" s="1"/>
  <c r="P51" i="14" s="1"/>
  <c r="P52" i="14" s="1"/>
  <c r="N52" i="14"/>
  <c r="C60" i="14"/>
  <c r="C65" i="14"/>
  <c r="F59" i="14"/>
  <c r="F66" i="14" s="1"/>
  <c r="Q49" i="14"/>
  <c r="Q50" i="14" s="1"/>
  <c r="Q51" i="14" s="1"/>
  <c r="Q52" i="14" s="1"/>
  <c r="N60" i="14"/>
  <c r="R49" i="14"/>
  <c r="R50" i="14" s="1"/>
  <c r="R51" i="14" s="1"/>
  <c r="R52" i="14" s="1"/>
  <c r="T49" i="14"/>
  <c r="T50" i="14" s="1"/>
  <c r="T51" i="14" s="1"/>
  <c r="T52" i="14" s="1"/>
  <c r="T61" i="14"/>
  <c r="S49" i="14"/>
  <c r="S50" i="14" s="1"/>
  <c r="S51" i="14" s="1"/>
  <c r="S52" i="14" s="1"/>
  <c r="S53" i="14"/>
  <c r="D30" i="14"/>
  <c r="D26" i="14"/>
  <c r="B26" i="14"/>
  <c r="B30" i="14"/>
  <c r="F23" i="14"/>
  <c r="B32" i="14"/>
  <c r="F25" i="14"/>
  <c r="C30" i="14"/>
  <c r="C26" i="14"/>
  <c r="G57" i="14"/>
  <c r="G64" i="14" s="1"/>
  <c r="G58" i="14"/>
  <c r="G59" i="14"/>
  <c r="G66" i="14" s="1"/>
  <c r="D60" i="14"/>
  <c r="B64" i="14"/>
  <c r="B60" i="14"/>
  <c r="B31" i="14"/>
  <c r="F24" i="14"/>
  <c r="E30" i="14"/>
  <c r="E26" i="14"/>
  <c r="E28" i="13"/>
  <c r="E38" i="13" s="1"/>
  <c r="E32" i="13"/>
  <c r="E42" i="13" s="1"/>
  <c r="B29" i="13"/>
  <c r="B39" i="13" s="1"/>
  <c r="B31" i="13"/>
  <c r="B41" i="13" s="1"/>
  <c r="B28" i="13"/>
  <c r="F28" i="13" s="1"/>
  <c r="B30" i="13"/>
  <c r="B40" i="13" s="1"/>
  <c r="B32" i="13"/>
  <c r="B42" i="13" s="1"/>
  <c r="F29" i="13"/>
  <c r="C41" i="13"/>
  <c r="C40" i="13"/>
  <c r="D33" i="13"/>
  <c r="C38" i="13"/>
  <c r="C33" i="13"/>
  <c r="C42" i="13"/>
  <c r="F24" i="15" l="1"/>
  <c r="B32" i="15"/>
  <c r="I89" i="15"/>
  <c r="P53" i="14"/>
  <c r="Q69" i="14"/>
  <c r="K40" i="15"/>
  <c r="B29" i="15"/>
  <c r="F21" i="15"/>
  <c r="B25" i="15"/>
  <c r="F25" i="15" s="1"/>
  <c r="E95" i="15"/>
  <c r="K95" i="15" s="1"/>
  <c r="K96" i="15" s="1"/>
  <c r="E91" i="15"/>
  <c r="M47" i="15"/>
  <c r="M85" i="16"/>
  <c r="F28" i="16"/>
  <c r="M93" i="16"/>
  <c r="M76" i="16"/>
  <c r="E33" i="16"/>
  <c r="E28" i="16"/>
  <c r="I57" i="14"/>
  <c r="R53" i="14"/>
  <c r="Q53" i="14"/>
  <c r="I72" i="16"/>
  <c r="B31" i="15"/>
  <c r="F23" i="15"/>
  <c r="F23" i="16"/>
  <c r="H89" i="13"/>
  <c r="H90" i="13" s="1"/>
  <c r="O68" i="14"/>
  <c r="K31" i="15"/>
  <c r="G83" i="16"/>
  <c r="G84" i="16" s="1"/>
  <c r="B30" i="15"/>
  <c r="F22" i="15"/>
  <c r="I33" i="16"/>
  <c r="I34" i="16" s="1"/>
  <c r="I88" i="15"/>
  <c r="J30" i="12"/>
  <c r="J31" i="12" s="1"/>
  <c r="I59" i="14"/>
  <c r="I58" i="14"/>
  <c r="I60" i="14" s="1"/>
  <c r="G65" i="14"/>
  <c r="K67" i="14" s="1"/>
  <c r="K68" i="14" s="1"/>
  <c r="F60" i="14"/>
  <c r="T53" i="14"/>
  <c r="F26" i="14"/>
  <c r="G60" i="14"/>
  <c r="J30" i="14"/>
  <c r="J31" i="14" s="1"/>
  <c r="F31" i="13"/>
  <c r="E33" i="13"/>
  <c r="F32" i="13"/>
  <c r="F30" i="13"/>
  <c r="B38" i="13"/>
  <c r="J38" i="13" s="1"/>
  <c r="J39" i="13" s="1"/>
  <c r="B33" i="13"/>
  <c r="F33" i="13" s="1"/>
  <c r="D35" i="15" l="1"/>
  <c r="D36" i="15" s="1"/>
  <c r="I91" i="15"/>
  <c r="U63" i="12" l="1"/>
  <c r="W63" i="12"/>
  <c r="Y63" i="12"/>
  <c r="V63" i="12"/>
  <c r="X63" i="12"/>
  <c r="Z63" i="12"/>
  <c r="W64" i="12"/>
  <c r="T64" i="12"/>
  <c r="U64" i="12"/>
  <c r="Y64" i="12"/>
  <c r="V64" i="12"/>
  <c r="X64" i="12"/>
  <c r="Z64" i="12"/>
  <c r="AC63" i="12" l="1"/>
  <c r="AC64" i="12" s="1"/>
  <c r="D87" i="14" l="1"/>
  <c r="G87" i="14"/>
  <c r="E87" i="14"/>
  <c r="J87" i="14"/>
  <c r="H87" i="14"/>
  <c r="I87" i="14"/>
  <c r="F87" i="14"/>
  <c r="H85" i="14"/>
  <c r="F85" i="14"/>
  <c r="J85" i="14"/>
  <c r="E85" i="14"/>
  <c r="G85" i="14"/>
  <c r="I85" i="14"/>
  <c r="D85" i="14"/>
  <c r="G86" i="14"/>
  <c r="J86" i="14"/>
  <c r="E86" i="14"/>
  <c r="F86" i="14"/>
  <c r="D86" i="14"/>
  <c r="I86" i="14"/>
  <c r="H86" i="14"/>
</calcChain>
</file>

<file path=xl/sharedStrings.xml><?xml version="1.0" encoding="utf-8"?>
<sst xmlns="http://schemas.openxmlformats.org/spreadsheetml/2006/main" count="6544" uniqueCount="110">
  <si>
    <t>Időbélyeg</t>
  </si>
  <si>
    <t xml:space="preserve">Hány éves Ön? </t>
  </si>
  <si>
    <t xml:space="preserve">Mi az Ön neme? </t>
  </si>
  <si>
    <t xml:space="preserve">Mi az Ön legmagasabb iskolai végzettsége? </t>
  </si>
  <si>
    <t xml:space="preserve">Mely kategóriába sorolható az Ön jelenlegi munkahelye? </t>
  </si>
  <si>
    <t xml:space="preserve">Amennyiben Ön sürgősségi osztályon dolgozik, mennyi az átlagos betegszám egy 12 órás műszakban?  </t>
  </si>
  <si>
    <t xml:space="preserve">Jelenleg Ön milyen munkakörben dolgozik? </t>
  </si>
  <si>
    <t>Mióta dolgozik Ön a jelenlegi munkakörében?</t>
  </si>
  <si>
    <t xml:space="preserve">Az utóbbi egy hónapban Ön hány napot volt betegállományban? </t>
  </si>
  <si>
    <t>Hány napig volt betegállományban Ön az elmúlt egy évben?</t>
  </si>
  <si>
    <t>Férfi</t>
  </si>
  <si>
    <t>Érettségire épülő szakképzés</t>
  </si>
  <si>
    <t>Sürgősségi prehospitális ellátás</t>
  </si>
  <si>
    <t>Érettségire épülő végzettséggel rendelkező szakdolgozó</t>
  </si>
  <si>
    <t>0-9 év</t>
  </si>
  <si>
    <t>1-10</t>
  </si>
  <si>
    <t>11-20</t>
  </si>
  <si>
    <t>Nő</t>
  </si>
  <si>
    <t>Egyetemi végzettség</t>
  </si>
  <si>
    <t>Egyetemi végzettséggel rendelkező dolgozó</t>
  </si>
  <si>
    <t>10-19 év</t>
  </si>
  <si>
    <t>20-29 év</t>
  </si>
  <si>
    <t>Főiskolai végzettség</t>
  </si>
  <si>
    <t>Főiskolai végzettséggel rendelkező szakdolgozó</t>
  </si>
  <si>
    <t>Kórházi-szakrendelői járó vagy fekvőbeteg ellátás</t>
  </si>
  <si>
    <t>40- év</t>
  </si>
  <si>
    <t>21-30</t>
  </si>
  <si>
    <t>90-</t>
  </si>
  <si>
    <t>Középiskolai érettségi</t>
  </si>
  <si>
    <t>30-39 év</t>
  </si>
  <si>
    <t>Sürgősségi hospitális ellátás</t>
  </si>
  <si>
    <t>100-130</t>
  </si>
  <si>
    <t>30-60</t>
  </si>
  <si>
    <t>70-80</t>
  </si>
  <si>
    <t xml:space="preserve">Akár 40 fölött is </t>
  </si>
  <si>
    <t>Segédmunkás vagy betanított munkás</t>
  </si>
  <si>
    <t>80-120 között (Bp.), Mellette OMSZ is</t>
  </si>
  <si>
    <t>Szakiskola</t>
  </si>
  <si>
    <t>60-90</t>
  </si>
  <si>
    <t>30-50</t>
  </si>
  <si>
    <t>60-70</t>
  </si>
  <si>
    <t>-</t>
  </si>
  <si>
    <t>1 emberem van 24 óra felügyelet</t>
  </si>
  <si>
    <t>100-120</t>
  </si>
  <si>
    <t>.</t>
  </si>
  <si>
    <t>20-60</t>
  </si>
  <si>
    <t xml:space="preserve">Változó </t>
  </si>
  <si>
    <t>10-20</t>
  </si>
  <si>
    <t>Összeg</t>
  </si>
  <si>
    <t>Darabszám</t>
  </si>
  <si>
    <t>Átlag</t>
  </si>
  <si>
    <t>alsó MT</t>
  </si>
  <si>
    <t>Egytényezős varianciaanalízis</t>
  </si>
  <si>
    <t>ÖSSZESÍTÉS</t>
  </si>
  <si>
    <t>Csoportok</t>
  </si>
  <si>
    <t>Variancia</t>
  </si>
  <si>
    <t>VARIANCIAANALÍZIS</t>
  </si>
  <si>
    <t>Tényezők</t>
  </si>
  <si>
    <t>SS</t>
  </si>
  <si>
    <t>df</t>
  </si>
  <si>
    <t>MS</t>
  </si>
  <si>
    <t>F</t>
  </si>
  <si>
    <t>p-érték</t>
  </si>
  <si>
    <t>F krit.</t>
  </si>
  <si>
    <t>Csoportok között</t>
  </si>
  <si>
    <t>Csoporton belül</t>
  </si>
  <si>
    <t>Összesen</t>
  </si>
  <si>
    <t>Sorcímkék</t>
  </si>
  <si>
    <t>Végösszeg</t>
  </si>
  <si>
    <t>Oszlopcímkék</t>
  </si>
  <si>
    <t xml:space="preserve">Mennyiség / Az utóbbi egy hónapban Ön hány napot volt betegállományban? </t>
  </si>
  <si>
    <t>Megfigyelt csoport:</t>
  </si>
  <si>
    <t>összesen</t>
  </si>
  <si>
    <t>0</t>
  </si>
  <si>
    <t>gyakoriság</t>
  </si>
  <si>
    <t>Várható csoport:</t>
  </si>
  <si>
    <t>khi2 csoport</t>
  </si>
  <si>
    <t>khi2</t>
  </si>
  <si>
    <t>p</t>
  </si>
  <si>
    <t>Mennyiség / Hány napig volt betegállományban Ön az elmúlt egy évben?</t>
  </si>
  <si>
    <t>variancia</t>
  </si>
  <si>
    <t>SD</t>
  </si>
  <si>
    <t>1,96SD</t>
  </si>
  <si>
    <t>felső MT</t>
  </si>
  <si>
    <t>gyakoriság (kórház)</t>
  </si>
  <si>
    <t>gyakoriság (sbo)</t>
  </si>
  <si>
    <t>gyakoriság (omsz)</t>
  </si>
  <si>
    <t>gyakoriság (0-9)</t>
  </si>
  <si>
    <t>gyakoriság (10-19)</t>
  </si>
  <si>
    <t>gyakoriság (20-29)</t>
  </si>
  <si>
    <t>gyakoriság (30-39)</t>
  </si>
  <si>
    <t>gyakoriság (40-)</t>
  </si>
  <si>
    <t>sürgősség</t>
  </si>
  <si>
    <t>Sürgősség</t>
  </si>
  <si>
    <t>gyakoriság (sürgősség)</t>
  </si>
  <si>
    <t>gyakoriság (Segédmunkás vagy betanított munkás)</t>
  </si>
  <si>
    <t>gyakoriság (Egyetemi végzettséggel rendelkező dolgozó)</t>
  </si>
  <si>
    <t>gyakoriság (Érettségire épülő végzettséggel rendelkező szakdolgozó)</t>
  </si>
  <si>
    <t>gyakoriság (Főiskolai végzettséggel rendelkező szakdolgozó)</t>
  </si>
  <si>
    <t>l</t>
  </si>
  <si>
    <t>huh</t>
  </si>
  <si>
    <t>ő</t>
  </si>
  <si>
    <t>sbo</t>
  </si>
  <si>
    <t>omsz</t>
  </si>
  <si>
    <t>o</t>
  </si>
  <si>
    <t xml:space="preserve">mely kategóriába sorolható az Ön jelenlegi munkahelye? </t>
  </si>
  <si>
    <t>Oszlop1</t>
  </si>
  <si>
    <t xml:space="preserve">(23) Az utóbbi egy hónapban Ön hány napot volt betegállományban? </t>
  </si>
  <si>
    <t>(24) Hány napig volt betegállományban Ön az elmúlt egy évben?</t>
  </si>
  <si>
    <t>Sürgősségi: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</si>
</sst>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000"/>
    <numFmt numFmtId="166" formatCode="0.00000"/>
    <numFmt numFmtId="167" formatCode="0.0%"/>
    <numFmt numFmtId="168" formatCode="0.000%"/>
    <numFmt numFmtId="169" formatCode="0.000000"/>
    <numFmt numFmtId="170" formatCode="0.0"/>
  </numFmts>
  <fonts count="6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7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1" fillId="0" borderId="0" xfId="0" quotePrefix="1" applyFont="1" applyAlignment="1"/>
    <xf numFmtId="1" fontId="1" fillId="0" borderId="0" xfId="0" applyNumberFormat="1" applyFont="1"/>
    <xf numFmtId="1" fontId="1" fillId="0" borderId="0" xfId="0" applyNumberFormat="1" applyFont="1" applyAlignment="1"/>
    <xf numFmtId="1" fontId="0" fillId="0" borderId="0" xfId="0" applyNumberFormat="1" applyFont="1" applyAlignment="1"/>
    <xf numFmtId="0" fontId="0" fillId="0" borderId="0" xfId="0" applyFill="1" applyBorder="1" applyAlignment="1"/>
    <xf numFmtId="0" fontId="3" fillId="3" borderId="1" xfId="0" applyFont="1" applyFill="1" applyBorder="1" applyAlignment="1"/>
    <xf numFmtId="0" fontId="0" fillId="5" borderId="0" xfId="0" applyFont="1" applyFill="1" applyAlignment="1"/>
    <xf numFmtId="164" fontId="0" fillId="0" borderId="0" xfId="0" applyNumberFormat="1" applyFill="1" applyBorder="1" applyAlignment="1"/>
    <xf numFmtId="0" fontId="1" fillId="5" borderId="0" xfId="0" applyFont="1" applyFill="1"/>
    <xf numFmtId="49" fontId="0" fillId="0" borderId="0" xfId="0" applyNumberFormat="1" applyFont="1" applyAlignment="1"/>
    <xf numFmtId="49" fontId="1" fillId="5" borderId="0" xfId="0" applyNumberFormat="1" applyFont="1" applyFill="1"/>
    <xf numFmtId="0" fontId="0" fillId="0" borderId="0" xfId="0"/>
    <xf numFmtId="165" fontId="0" fillId="0" borderId="0" xfId="0" applyNumberFormat="1" applyFont="1" applyAlignment="1"/>
    <xf numFmtId="164" fontId="0" fillId="0" borderId="0" xfId="0" applyNumberFormat="1" applyFont="1" applyAlignment="1"/>
    <xf numFmtId="2" fontId="0" fillId="0" borderId="0" xfId="0" applyNumberFormat="1" applyFont="1" applyAlignment="1"/>
    <xf numFmtId="0" fontId="2" fillId="4" borderId="0" xfId="0" applyFont="1" applyFill="1" applyAlignment="1"/>
    <xf numFmtId="49" fontId="3" fillId="0" borderId="0" xfId="0" applyNumberFormat="1" applyFont="1" applyAlignment="1"/>
    <xf numFmtId="0" fontId="0" fillId="0" borderId="2" xfId="0" applyFill="1" applyBorder="1" applyAlignment="1"/>
    <xf numFmtId="0" fontId="4" fillId="0" borderId="3" xfId="0" applyFont="1" applyFill="1" applyBorder="1" applyAlignment="1">
      <alignment horizontal="center"/>
    </xf>
    <xf numFmtId="49" fontId="0" fillId="0" borderId="0" xfId="0" applyNumberFormat="1" applyFill="1" applyBorder="1" applyAlignment="1"/>
    <xf numFmtId="49" fontId="2" fillId="0" borderId="0" xfId="0" applyNumberFormat="1" applyFont="1" applyFill="1" applyBorder="1" applyAlignment="1"/>
    <xf numFmtId="2" fontId="0" fillId="0" borderId="0" xfId="0" applyNumberFormat="1" applyFont="1" applyBorder="1" applyAlignment="1"/>
    <xf numFmtId="2" fontId="0" fillId="0" borderId="8" xfId="0" applyNumberFormat="1" applyFont="1" applyBorder="1" applyAlignment="1"/>
    <xf numFmtId="1" fontId="0" fillId="0" borderId="0" xfId="0" applyNumberFormat="1" applyFont="1" applyBorder="1" applyAlignment="1"/>
    <xf numFmtId="2" fontId="0" fillId="0" borderId="10" xfId="0" applyNumberFormat="1" applyFont="1" applyBorder="1" applyAlignment="1"/>
    <xf numFmtId="2" fontId="0" fillId="0" borderId="11" xfId="0" applyNumberFormat="1" applyFont="1" applyBorder="1" applyAlignment="1"/>
    <xf numFmtId="2" fontId="0" fillId="0" borderId="4" xfId="0" applyNumberFormat="1" applyFont="1" applyBorder="1" applyAlignment="1"/>
    <xf numFmtId="2" fontId="0" fillId="0" borderId="5" xfId="0" applyNumberFormat="1" applyFont="1" applyBorder="1" applyAlignment="1"/>
    <xf numFmtId="2" fontId="0" fillId="0" borderId="6" xfId="0" applyNumberFormat="1" applyFont="1" applyBorder="1" applyAlignment="1"/>
    <xf numFmtId="2" fontId="0" fillId="0" borderId="7" xfId="0" applyNumberFormat="1" applyFont="1" applyBorder="1" applyAlignment="1"/>
    <xf numFmtId="2" fontId="0" fillId="0" borderId="9" xfId="0" applyNumberFormat="1" applyFont="1" applyBorder="1" applyAlignment="1"/>
    <xf numFmtId="2" fontId="0" fillId="0" borderId="0" xfId="0" applyNumberFormat="1" applyFill="1" applyBorder="1" applyAlignment="1"/>
    <xf numFmtId="2" fontId="0" fillId="0" borderId="2" xfId="0" applyNumberFormat="1" applyFill="1" applyBorder="1" applyAlignment="1"/>
    <xf numFmtId="2" fontId="0" fillId="5" borderId="0" xfId="0" applyNumberFormat="1" applyFill="1" applyBorder="1" applyAlignment="1"/>
    <xf numFmtId="0" fontId="2" fillId="0" borderId="0" xfId="0" applyFont="1" applyAlignment="1"/>
    <xf numFmtId="0" fontId="3" fillId="0" borderId="0" xfId="0" applyFont="1" applyAlignment="1"/>
    <xf numFmtId="0" fontId="0" fillId="0" borderId="0" xfId="0" pivotButton="1" applyFont="1" applyAlignment="1"/>
    <xf numFmtId="0" fontId="0" fillId="0" borderId="0" xfId="0" applyFont="1" applyAlignment="1">
      <alignment horizontal="left"/>
    </xf>
    <xf numFmtId="0" fontId="0" fillId="0" borderId="0" xfId="0" applyNumberFormat="1" applyFont="1" applyAlignment="1"/>
    <xf numFmtId="0" fontId="3" fillId="0" borderId="0" xfId="0" applyFont="1" applyAlignment="1">
      <alignment horizontal="left"/>
    </xf>
    <xf numFmtId="0" fontId="0" fillId="0" borderId="4" xfId="0" applyNumberFormat="1" applyFont="1" applyBorder="1" applyAlignment="1"/>
    <xf numFmtId="0" fontId="0" fillId="0" borderId="5" xfId="0" applyNumberFormat="1" applyFont="1" applyBorder="1" applyAlignment="1"/>
    <xf numFmtId="0" fontId="0" fillId="0" borderId="6" xfId="0" applyNumberFormat="1" applyFont="1" applyBorder="1" applyAlignment="1"/>
    <xf numFmtId="0" fontId="0" fillId="0" borderId="9" xfId="0" applyNumberFormat="1" applyFont="1" applyBorder="1" applyAlignment="1"/>
    <xf numFmtId="0" fontId="0" fillId="0" borderId="10" xfId="0" applyNumberFormat="1" applyFont="1" applyBorder="1" applyAlignment="1"/>
    <xf numFmtId="0" fontId="0" fillId="0" borderId="11" xfId="0" applyNumberFormat="1" applyFont="1" applyBorder="1" applyAlignment="1"/>
    <xf numFmtId="0" fontId="3" fillId="7" borderId="1" xfId="0" applyFont="1" applyFill="1" applyBorder="1" applyAlignment="1"/>
    <xf numFmtId="0" fontId="3" fillId="9" borderId="1" xfId="0" applyFont="1" applyFill="1" applyBorder="1" applyAlignment="1"/>
    <xf numFmtId="164" fontId="3" fillId="9" borderId="1" xfId="0" applyNumberFormat="1" applyFont="1" applyFill="1" applyBorder="1" applyAlignment="1"/>
    <xf numFmtId="166" fontId="3" fillId="9" borderId="1" xfId="0" applyNumberFormat="1" applyFont="1" applyFill="1" applyBorder="1" applyAlignment="1"/>
    <xf numFmtId="0" fontId="0" fillId="0" borderId="7" xfId="0" applyNumberFormat="1" applyFont="1" applyBorder="1" applyAlignment="1"/>
    <xf numFmtId="0" fontId="0" fillId="0" borderId="0" xfId="0" applyNumberFormat="1" applyFont="1" applyBorder="1" applyAlignment="1"/>
    <xf numFmtId="0" fontId="0" fillId="0" borderId="8" xfId="0" applyNumberFormat="1" applyFont="1" applyBorder="1" applyAlignment="1"/>
    <xf numFmtId="0" fontId="0" fillId="0" borderId="0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2" fillId="2" borderId="0" xfId="0" applyFont="1" applyFill="1" applyAlignment="1"/>
    <xf numFmtId="10" fontId="0" fillId="0" borderId="0" xfId="0" applyNumberFormat="1" applyFont="1" applyAlignment="1"/>
    <xf numFmtId="167" fontId="0" fillId="0" borderId="0" xfId="0" applyNumberFormat="1" applyFont="1" applyAlignment="1"/>
    <xf numFmtId="0" fontId="2" fillId="6" borderId="0" xfId="0" applyFont="1" applyFill="1" applyAlignment="1"/>
    <xf numFmtId="0" fontId="2" fillId="3" borderId="0" xfId="0" applyFont="1" applyFill="1" applyAlignment="1"/>
    <xf numFmtId="0" fontId="2" fillId="8" borderId="0" xfId="0" applyFont="1" applyFill="1" applyAlignment="1"/>
    <xf numFmtId="0" fontId="2" fillId="10" borderId="0" xfId="0" applyFont="1" applyFill="1" applyAlignment="1"/>
    <xf numFmtId="168" fontId="0" fillId="0" borderId="0" xfId="0" applyNumberFormat="1" applyFont="1" applyAlignment="1"/>
    <xf numFmtId="0" fontId="2" fillId="0" borderId="0" xfId="0" applyFont="1" applyAlignment="1">
      <alignment horizontal="left"/>
    </xf>
    <xf numFmtId="0" fontId="0" fillId="7" borderId="0" xfId="0" applyFont="1" applyFill="1" applyAlignment="1"/>
    <xf numFmtId="169" fontId="0" fillId="0" borderId="0" xfId="0" applyNumberFormat="1" applyFont="1" applyAlignment="1"/>
    <xf numFmtId="170" fontId="0" fillId="0" borderId="0" xfId="0" applyNumberFormat="1" applyFont="1" applyAlignment="1"/>
    <xf numFmtId="2" fontId="3" fillId="9" borderId="1" xfId="0" applyNumberFormat="1" applyFont="1" applyFill="1" applyBorder="1" applyAlignment="1"/>
    <xf numFmtId="170" fontId="0" fillId="0" borderId="0" xfId="0" applyNumberFormat="1" applyFill="1" applyBorder="1" applyAlignment="1"/>
    <xf numFmtId="167" fontId="0" fillId="0" borderId="1" xfId="0" applyNumberFormat="1" applyFont="1" applyBorder="1" applyAlignment="1"/>
    <xf numFmtId="0" fontId="0" fillId="0" borderId="12" xfId="0" applyFont="1" applyBorder="1" applyAlignment="1">
      <alignment horizontal="left"/>
    </xf>
    <xf numFmtId="167" fontId="0" fillId="0" borderId="13" xfId="0" applyNumberFormat="1" applyFont="1" applyBorder="1" applyAlignment="1"/>
    <xf numFmtId="0" fontId="0" fillId="0" borderId="11" xfId="0" applyFont="1" applyBorder="1" applyAlignment="1"/>
    <xf numFmtId="49" fontId="3" fillId="0" borderId="14" xfId="0" applyNumberFormat="1" applyFont="1" applyBorder="1" applyAlignment="1"/>
    <xf numFmtId="49" fontId="3" fillId="0" borderId="9" xfId="0" applyNumberFormat="1" applyFont="1" applyBorder="1" applyAlignment="1"/>
    <xf numFmtId="0" fontId="0" fillId="0" borderId="6" xfId="0" applyFont="1" applyBorder="1" applyAlignment="1">
      <alignment horizontal="left"/>
    </xf>
    <xf numFmtId="167" fontId="0" fillId="0" borderId="15" xfId="0" applyNumberFormat="1" applyFont="1" applyBorder="1" applyAlignment="1"/>
    <xf numFmtId="167" fontId="0" fillId="0" borderId="4" xfId="0" applyNumberFormat="1" applyFont="1" applyBorder="1" applyAlignment="1"/>
    <xf numFmtId="165" fontId="3" fillId="0" borderId="0" xfId="0" applyNumberFormat="1" applyFont="1" applyFill="1" applyBorder="1" applyAlignment="1"/>
    <xf numFmtId="0" fontId="0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ont="1" applyBorder="1" applyAlignment="1"/>
    <xf numFmtId="49" fontId="5" fillId="0" borderId="0" xfId="0" applyNumberFormat="1" applyFont="1" applyBorder="1" applyAlignment="1"/>
    <xf numFmtId="0" fontId="0" fillId="0" borderId="0" xfId="0" applyBorder="1"/>
    <xf numFmtId="164" fontId="3" fillId="0" borderId="0" xfId="0" applyNumberFormat="1" applyFont="1" applyFill="1" applyBorder="1" applyAlignment="1"/>
    <xf numFmtId="49" fontId="3" fillId="0" borderId="0" xfId="0" applyNumberFormat="1" applyFont="1" applyFill="1" applyBorder="1" applyAlignment="1"/>
    <xf numFmtId="2" fontId="3" fillId="7" borderId="1" xfId="0" applyNumberFormat="1" applyFont="1" applyFill="1" applyBorder="1" applyAlignment="1"/>
    <xf numFmtId="2" fontId="3" fillId="3" borderId="1" xfId="0" applyNumberFormat="1" applyFont="1" applyFill="1" applyBorder="1" applyAlignment="1"/>
    <xf numFmtId="2" fontId="3" fillId="7" borderId="0" xfId="0" applyNumberFormat="1" applyFont="1" applyFill="1" applyBorder="1" applyAlignment="1"/>
    <xf numFmtId="165" fontId="3" fillId="7" borderId="0" xfId="0" applyNumberFormat="1" applyFont="1" applyFill="1" applyBorder="1" applyAlignment="1"/>
    <xf numFmtId="49" fontId="3" fillId="0" borderId="2" xfId="0" applyNumberFormat="1" applyFont="1" applyFill="1" applyBorder="1" applyAlignment="1"/>
    <xf numFmtId="2" fontId="0" fillId="9" borderId="0" xfId="0" applyNumberFormat="1" applyFill="1" applyBorder="1" applyAlignment="1"/>
    <xf numFmtId="0" fontId="3" fillId="7" borderId="0" xfId="0" applyFont="1" applyFill="1" applyAlignment="1"/>
    <xf numFmtId="2" fontId="3" fillId="0" borderId="0" xfId="0" applyNumberFormat="1" applyFont="1" applyFill="1" applyBorder="1" applyAlignment="1"/>
  </cellXfs>
  <cellStyles count="1">
    <cellStyle name="Normál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67" formatCode="0.0%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67" formatCode="0.0%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67" formatCode="0.0%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67" formatCode="0.0%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67" formatCode="0.0%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67" formatCode="0.0%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67" formatCode="0.0%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67" formatCode="0.0%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67" formatCode="0.0%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67" formatCode="0.0%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67" formatCode="0.0%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67" formatCode="0.0%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67" formatCode="0.0%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67" formatCode="0.0%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general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general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mruColors>
      <color rgb="FFC59EE2"/>
      <color rgb="FFB482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3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7.xml"/><Relationship Id="rId10" Type="http://schemas.openxmlformats.org/officeDocument/2006/relationships/pivotCacheDefinition" Target="pivotCache/pivotCacheDefinition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pivotCacheDefinition" Target="pivotCache/pivotCacheDefinition6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[közös és sürg._23,24.xlsx]munkahely!Kimutatás7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munkahely!$B$4:$B$5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munkahely!$A$6:$A$9</c:f>
              <c:strCache>
                <c:ptCount val="3"/>
                <c:pt idx="0">
                  <c:v>Kórházi-szakrendelői járó vagy fekvőbeteg ellátás</c:v>
                </c:pt>
                <c:pt idx="1">
                  <c:v>Sürgősségi hospitális ellátás</c:v>
                </c:pt>
                <c:pt idx="2">
                  <c:v>Sürgősségi prehospitális ellátás</c:v>
                </c:pt>
              </c:strCache>
            </c:strRef>
          </c:cat>
          <c:val>
            <c:numRef>
              <c:f>munkahely!$B$6:$B$9</c:f>
              <c:numCache>
                <c:formatCode>General</c:formatCode>
                <c:ptCount val="3"/>
                <c:pt idx="0">
                  <c:v>168</c:v>
                </c:pt>
                <c:pt idx="1">
                  <c:v>34</c:v>
                </c:pt>
                <c:pt idx="2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D7-4789-8752-7E2423D379D7}"/>
            </c:ext>
          </c:extLst>
        </c:ser>
        <c:ser>
          <c:idx val="1"/>
          <c:order val="1"/>
          <c:tx>
            <c:strRef>
              <c:f>munkahely!$C$4:$C$5</c:f>
              <c:strCache>
                <c:ptCount val="1"/>
                <c:pt idx="0">
                  <c:v>1-10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munkahely!$A$6:$A$9</c:f>
              <c:strCache>
                <c:ptCount val="3"/>
                <c:pt idx="0">
                  <c:v>Kórházi-szakrendelői járó vagy fekvőbeteg ellátás</c:v>
                </c:pt>
                <c:pt idx="1">
                  <c:v>Sürgősségi hospitális ellátás</c:v>
                </c:pt>
                <c:pt idx="2">
                  <c:v>Sürgősségi prehospitális ellátás</c:v>
                </c:pt>
              </c:strCache>
            </c:strRef>
          </c:cat>
          <c:val>
            <c:numRef>
              <c:f>munkahely!$C$6:$C$9</c:f>
              <c:numCache>
                <c:formatCode>General</c:formatCode>
                <c:ptCount val="3"/>
                <c:pt idx="0">
                  <c:v>33</c:v>
                </c:pt>
                <c:pt idx="1">
                  <c:v>7</c:v>
                </c:pt>
                <c:pt idx="2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D7-4789-8752-7E2423D379D7}"/>
            </c:ext>
          </c:extLst>
        </c:ser>
        <c:ser>
          <c:idx val="2"/>
          <c:order val="2"/>
          <c:tx>
            <c:strRef>
              <c:f>munkahely!$D$4:$D$5</c:f>
              <c:strCache>
                <c:ptCount val="1"/>
                <c:pt idx="0">
                  <c:v>11-20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munkahely!$A$6:$A$9</c:f>
              <c:strCache>
                <c:ptCount val="3"/>
                <c:pt idx="0">
                  <c:v>Kórházi-szakrendelői járó vagy fekvőbeteg ellátás</c:v>
                </c:pt>
                <c:pt idx="1">
                  <c:v>Sürgősségi hospitális ellátás</c:v>
                </c:pt>
                <c:pt idx="2">
                  <c:v>Sürgősségi prehospitális ellátás</c:v>
                </c:pt>
              </c:strCache>
            </c:strRef>
          </c:cat>
          <c:val>
            <c:numRef>
              <c:f>munkahely!$D$6:$D$9</c:f>
              <c:numCache>
                <c:formatCode>General</c:formatCode>
                <c:ptCount val="3"/>
                <c:pt idx="0">
                  <c:v>8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D7-4789-8752-7E2423D379D7}"/>
            </c:ext>
          </c:extLst>
        </c:ser>
        <c:ser>
          <c:idx val="3"/>
          <c:order val="3"/>
          <c:tx>
            <c:strRef>
              <c:f>munkahely!$E$4:$E$5</c:f>
              <c:strCache>
                <c:ptCount val="1"/>
                <c:pt idx="0">
                  <c:v>21-30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munkahely!$A$6:$A$9</c:f>
              <c:strCache>
                <c:ptCount val="3"/>
                <c:pt idx="0">
                  <c:v>Kórházi-szakrendelői járó vagy fekvőbeteg ellátás</c:v>
                </c:pt>
                <c:pt idx="1">
                  <c:v>Sürgősségi hospitális ellátás</c:v>
                </c:pt>
                <c:pt idx="2">
                  <c:v>Sürgősségi prehospitális ellátás</c:v>
                </c:pt>
              </c:strCache>
            </c:strRef>
          </c:cat>
          <c:val>
            <c:numRef>
              <c:f>munkahely!$E$6:$E$9</c:f>
              <c:numCache>
                <c:formatCode>General</c:formatCode>
                <c:ptCount val="3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D7-4789-8752-7E2423D37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0849872"/>
        <c:axId val="540840688"/>
      </c:barChart>
      <c:catAx>
        <c:axId val="540849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40840688"/>
        <c:crosses val="autoZero"/>
        <c:auto val="1"/>
        <c:lblAlgn val="ctr"/>
        <c:lblOffset val="100"/>
        <c:noMultiLvlLbl val="0"/>
      </c:catAx>
      <c:valAx>
        <c:axId val="54084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40849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2983796892443E-2"/>
          <c:y val="0.17027444751963397"/>
          <c:w val="0.91536572585646714"/>
          <c:h val="0.737837234698102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munkahely!$M$48</c:f>
              <c:strCache>
                <c:ptCount val="1"/>
                <c:pt idx="0">
                  <c:v>gyakoriság (kórház)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munkahely!$N$51:$T$51</c:f>
                <c:numCache>
                  <c:formatCode>General</c:formatCode>
                  <c:ptCount val="7"/>
                  <c:pt idx="0">
                    <c:v>6.9337874476051567E-2</c:v>
                  </c:pt>
                  <c:pt idx="1">
                    <c:v>9.8974331861078693E-2</c:v>
                  </c:pt>
                  <c:pt idx="2">
                    <c:v>0.14265619272971714</c:v>
                  </c:pt>
                  <c:pt idx="3">
                    <c:v>0.17945865281733214</c:v>
                  </c:pt>
                  <c:pt idx="4">
                    <c:v>0.245</c:v>
                  </c:pt>
                  <c:pt idx="5">
                    <c:v>0.42435244785437493</c:v>
                  </c:pt>
                  <c:pt idx="6">
                    <c:v>0.33466401061363021</c:v>
                  </c:pt>
                </c:numCache>
              </c:numRef>
            </c:plus>
            <c:minus>
              <c:numRef>
                <c:f>munkahely!$N$51:$T$51</c:f>
                <c:numCache>
                  <c:formatCode>General</c:formatCode>
                  <c:ptCount val="7"/>
                  <c:pt idx="0">
                    <c:v>6.9337874476051567E-2</c:v>
                  </c:pt>
                  <c:pt idx="1">
                    <c:v>9.8974331861078693E-2</c:v>
                  </c:pt>
                  <c:pt idx="2">
                    <c:v>0.14265619272971714</c:v>
                  </c:pt>
                  <c:pt idx="3">
                    <c:v>0.17945865281733214</c:v>
                  </c:pt>
                  <c:pt idx="4">
                    <c:v>0.245</c:v>
                  </c:pt>
                  <c:pt idx="5">
                    <c:v>0.42435244785437493</c:v>
                  </c:pt>
                  <c:pt idx="6">
                    <c:v>0.33466401061363021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munkahely!$N$40:$T$40</c:f>
              <c:strCache>
                <c:ptCount val="7"/>
                <c:pt idx="0">
                  <c:v>0</c:v>
                </c:pt>
                <c:pt idx="1">
                  <c:v>1-10</c:v>
                </c:pt>
                <c:pt idx="2">
                  <c:v>11-20</c:v>
                </c:pt>
                <c:pt idx="3">
                  <c:v>21-30</c:v>
                </c:pt>
                <c:pt idx="4">
                  <c:v>30-60</c:v>
                </c:pt>
                <c:pt idx="5">
                  <c:v>60-90</c:v>
                </c:pt>
                <c:pt idx="6">
                  <c:v>90-</c:v>
                </c:pt>
              </c:strCache>
            </c:strRef>
          </c:cat>
          <c:val>
            <c:numRef>
              <c:f>munkahely!$N$48:$T$48</c:f>
              <c:numCache>
                <c:formatCode>0.0%</c:formatCode>
                <c:ptCount val="7"/>
                <c:pt idx="0">
                  <c:v>0.61052631578947369</c:v>
                </c:pt>
                <c:pt idx="1">
                  <c:v>0.48979591836734693</c:v>
                </c:pt>
                <c:pt idx="2">
                  <c:v>0.53191489361702127</c:v>
                </c:pt>
                <c:pt idx="3">
                  <c:v>0.73913043478260865</c:v>
                </c:pt>
                <c:pt idx="4">
                  <c:v>0.25</c:v>
                </c:pt>
                <c:pt idx="5">
                  <c:v>0.75</c:v>
                </c:pt>
                <c:pt idx="6">
                  <c:v>0.7142857142857143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D9-451A-B923-CBC8C0FFD4B8}"/>
            </c:ext>
          </c:extLst>
        </c:ser>
        <c:ser>
          <c:idx val="1"/>
          <c:order val="1"/>
          <c:tx>
            <c:strRef>
              <c:f>munkahely!$M$56</c:f>
              <c:strCache>
                <c:ptCount val="1"/>
                <c:pt idx="0">
                  <c:v>gyakoriság (sbo)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munkahely!$N$59:$T$59</c:f>
                <c:numCache>
                  <c:formatCode>General</c:formatCode>
                  <c:ptCount val="7"/>
                  <c:pt idx="0">
                    <c:v>3.9487558780456483E-2</c:v>
                  </c:pt>
                  <c:pt idx="1">
                    <c:v>7.4969381505153851E-2</c:v>
                  </c:pt>
                  <c:pt idx="2">
                    <c:v>7.9776229813052935E-2</c:v>
                  </c:pt>
                  <c:pt idx="3">
                    <c:v>0.13763850365660926</c:v>
                  </c:pt>
                  <c:pt idx="4">
                    <c:v>0.26672221643639049</c:v>
                  </c:pt>
                  <c:pt idx="5">
                    <c:v>0.42435244785437493</c:v>
                  </c:pt>
                  <c:pt idx="6">
                    <c:v>0</c:v>
                  </c:pt>
                </c:numCache>
              </c:numRef>
            </c:plus>
            <c:minus>
              <c:numRef>
                <c:f>munkahely!$N$59:$T$59</c:f>
                <c:numCache>
                  <c:formatCode>General</c:formatCode>
                  <c:ptCount val="7"/>
                  <c:pt idx="0">
                    <c:v>3.9487558780456483E-2</c:v>
                  </c:pt>
                  <c:pt idx="1">
                    <c:v>7.4969381505153851E-2</c:v>
                  </c:pt>
                  <c:pt idx="2">
                    <c:v>7.9776229813052935E-2</c:v>
                  </c:pt>
                  <c:pt idx="3">
                    <c:v>0.13763850365660926</c:v>
                  </c:pt>
                  <c:pt idx="4">
                    <c:v>0.26672221643639049</c:v>
                  </c:pt>
                  <c:pt idx="5">
                    <c:v>0.42435244785437493</c:v>
                  </c:pt>
                  <c:pt idx="6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munkahely!$N$40:$T$40</c:f>
              <c:strCache>
                <c:ptCount val="7"/>
                <c:pt idx="0">
                  <c:v>0</c:v>
                </c:pt>
                <c:pt idx="1">
                  <c:v>1-10</c:v>
                </c:pt>
                <c:pt idx="2">
                  <c:v>11-20</c:v>
                </c:pt>
                <c:pt idx="3">
                  <c:v>21-30</c:v>
                </c:pt>
                <c:pt idx="4">
                  <c:v>30-60</c:v>
                </c:pt>
                <c:pt idx="5">
                  <c:v>60-90</c:v>
                </c:pt>
                <c:pt idx="6">
                  <c:v>90-</c:v>
                </c:pt>
              </c:strCache>
            </c:strRef>
          </c:cat>
          <c:val>
            <c:numRef>
              <c:f>munkahely!$N$56:$T$56</c:f>
              <c:numCache>
                <c:formatCode>0.00%</c:formatCode>
                <c:ptCount val="7"/>
                <c:pt idx="0">
                  <c:v>8.4210526315789472E-2</c:v>
                </c:pt>
                <c:pt idx="1">
                  <c:v>0.17346938775510204</c:v>
                </c:pt>
                <c:pt idx="2">
                  <c:v>8.5106382978723402E-2</c:v>
                </c:pt>
                <c:pt idx="3">
                  <c:v>0.13043478260869565</c:v>
                </c:pt>
                <c:pt idx="4">
                  <c:v>0.33333333333333331</c:v>
                </c:pt>
                <c:pt idx="5">
                  <c:v>0.25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D9-451A-B923-CBC8C0FFD4B8}"/>
            </c:ext>
          </c:extLst>
        </c:ser>
        <c:ser>
          <c:idx val="2"/>
          <c:order val="2"/>
          <c:tx>
            <c:strRef>
              <c:f>munkahely!$M$64</c:f>
              <c:strCache>
                <c:ptCount val="1"/>
                <c:pt idx="0">
                  <c:v>gyakoriság (omsz)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munkahely!$N$67:$T$67</c:f>
                <c:numCache>
                  <c:formatCode>General</c:formatCode>
                  <c:ptCount val="7"/>
                  <c:pt idx="0">
                    <c:v>6.5482708180939E-2</c:v>
                  </c:pt>
                  <c:pt idx="1">
                    <c:v>9.3568702250358932E-2</c:v>
                  </c:pt>
                  <c:pt idx="2">
                    <c:v>0.13897751307446787</c:v>
                  </c:pt>
                  <c:pt idx="3">
                    <c:v>0.13763850365660926</c:v>
                  </c:pt>
                  <c:pt idx="4">
                    <c:v>0.27894477085112235</c:v>
                  </c:pt>
                  <c:pt idx="5">
                    <c:v>0</c:v>
                  </c:pt>
                  <c:pt idx="6">
                    <c:v>0.33466401061363021</c:v>
                  </c:pt>
                </c:numCache>
              </c:numRef>
            </c:plus>
            <c:minus>
              <c:numRef>
                <c:f>munkahely!$N$67:$T$67</c:f>
                <c:numCache>
                  <c:formatCode>General</c:formatCode>
                  <c:ptCount val="7"/>
                  <c:pt idx="0">
                    <c:v>6.5482708180939E-2</c:v>
                  </c:pt>
                  <c:pt idx="1">
                    <c:v>9.3568702250358932E-2</c:v>
                  </c:pt>
                  <c:pt idx="2">
                    <c:v>0.13897751307446787</c:v>
                  </c:pt>
                  <c:pt idx="3">
                    <c:v>0.13763850365660926</c:v>
                  </c:pt>
                  <c:pt idx="4">
                    <c:v>0.27894477085112235</c:v>
                  </c:pt>
                  <c:pt idx="5">
                    <c:v>0</c:v>
                  </c:pt>
                  <c:pt idx="6">
                    <c:v>0.33466401061363021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munkahely!$N$40:$T$40</c:f>
              <c:strCache>
                <c:ptCount val="7"/>
                <c:pt idx="0">
                  <c:v>0</c:v>
                </c:pt>
                <c:pt idx="1">
                  <c:v>1-10</c:v>
                </c:pt>
                <c:pt idx="2">
                  <c:v>11-20</c:v>
                </c:pt>
                <c:pt idx="3">
                  <c:v>21-30</c:v>
                </c:pt>
                <c:pt idx="4">
                  <c:v>30-60</c:v>
                </c:pt>
                <c:pt idx="5">
                  <c:v>60-90</c:v>
                </c:pt>
                <c:pt idx="6">
                  <c:v>90-</c:v>
                </c:pt>
              </c:strCache>
            </c:strRef>
          </c:cat>
          <c:val>
            <c:numRef>
              <c:f>munkahely!$N$64:$T$64</c:f>
              <c:numCache>
                <c:formatCode>0.00%</c:formatCode>
                <c:ptCount val="7"/>
                <c:pt idx="0">
                  <c:v>0.30526315789473685</c:v>
                </c:pt>
                <c:pt idx="1">
                  <c:v>0.33673469387755101</c:v>
                </c:pt>
                <c:pt idx="2">
                  <c:v>0.38297872340425532</c:v>
                </c:pt>
                <c:pt idx="3">
                  <c:v>0.13043478260869565</c:v>
                </c:pt>
                <c:pt idx="4">
                  <c:v>0.41666666666666669</c:v>
                </c:pt>
                <c:pt idx="5">
                  <c:v>0</c:v>
                </c:pt>
                <c:pt idx="6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D9-451A-B923-CBC8C0FFD4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0859056"/>
        <c:axId val="540856760"/>
      </c:barChart>
      <c:catAx>
        <c:axId val="54085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40856760"/>
        <c:crosses val="autoZero"/>
        <c:auto val="1"/>
        <c:lblAlgn val="ctr"/>
        <c:lblOffset val="100"/>
        <c:noMultiLvlLbl val="0"/>
      </c:catAx>
      <c:valAx>
        <c:axId val="540856760"/>
        <c:scaling>
          <c:orientation val="minMax"/>
          <c:max val="1.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40859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61912</xdr:colOff>
      <xdr:row>1</xdr:row>
      <xdr:rowOff>28575</xdr:rowOff>
    </xdr:from>
    <xdr:to>
      <xdr:col>16</xdr:col>
      <xdr:colOff>290512</xdr:colOff>
      <xdr:row>18</xdr:row>
      <xdr:rowOff>19050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283368</xdr:colOff>
      <xdr:row>45</xdr:row>
      <xdr:rowOff>23811</xdr:rowOff>
    </xdr:from>
    <xdr:to>
      <xdr:col>32</xdr:col>
      <xdr:colOff>369094</xdr:colOff>
      <xdr:row>69</xdr:row>
      <xdr:rowOff>4762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_rels/pivotCacheDefinition6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6.xml"/></Relationships>
</file>

<file path=xl/pivotCache/_rels/pivotCacheDefinition7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7.xml"/></Relationships>
</file>

<file path=xl/pivotCache/_rels/pivotCacheDefinition8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8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4639.562065625003" createdVersion="6" refreshedVersion="6" minRefreshableVersion="3" recordCount="381" xr:uid="{00000000-000A-0000-FFFF-FFFF02000000}">
  <cacheSource type="worksheet">
    <worksheetSource ref="A1:J382" sheet="alap"/>
  </cacheSource>
  <cacheFields count="10">
    <cacheField name="Időbélyeg" numFmtId="1">
      <sharedItems containsSemiMixedTypes="0" containsString="0" containsNumber="1" containsInteger="1" minValue="1" maxValue="382"/>
    </cacheField>
    <cacheField name="Hány éves Ön? " numFmtId="0">
      <sharedItems containsSemiMixedTypes="0" containsString="0" containsNumber="1" containsInteger="1" minValue="21" maxValue="65"/>
    </cacheField>
    <cacheField name="Mi az Ön neme? " numFmtId="0">
      <sharedItems count="2">
        <s v="Férfi"/>
        <s v="Nő"/>
      </sharedItems>
    </cacheField>
    <cacheField name="Mi az Ön legmagasabb iskolai végzettsége? " numFmtId="0">
      <sharedItems count="5">
        <s v="Érettségire épülő szakképzés"/>
        <s v="Egyetemi végzettség"/>
        <s v="Főiskolai végzettség"/>
        <s v="Középiskolai érettségi"/>
        <s v="Szakiskola"/>
      </sharedItems>
    </cacheField>
    <cacheField name="Mely kategóriába sorolható az Ön jelenlegi munkahelye? " numFmtId="0">
      <sharedItems count="3">
        <s v="Sürgősségi prehospitális ellátás"/>
        <s v="Kórházi-szakrendelői járó vagy fekvőbeteg ellátás"/>
        <s v="Sürgősségi hospitális ellátás"/>
      </sharedItems>
    </cacheField>
    <cacheField name="Amennyiben Ön sürgősségi osztályon dolgozik, mennyi az átlagos betegszám egy 12 órás műszakban?  " numFmtId="0">
      <sharedItems containsBlank="1" containsMixedTypes="1" containsNumber="1" containsInteger="1" minValue="6" maxValue="150"/>
    </cacheField>
    <cacheField name="Jelenleg Ön milyen munkakörben dolgozik? " numFmtId="0">
      <sharedItems count="4">
        <s v="Érettségire épülő végzettséggel rendelkező szakdolgozó"/>
        <s v="Egyetemi végzettséggel rendelkező dolgozó"/>
        <s v="Főiskolai végzettséggel rendelkező szakdolgozó"/>
        <s v="Segédmunkás vagy betanított munkás"/>
      </sharedItems>
    </cacheField>
    <cacheField name="Mióta dolgozik Ön a jelenlegi munkakörében?" numFmtId="0">
      <sharedItems count="5">
        <s v="0-9 év"/>
        <s v="10-19 év"/>
        <s v="20-29 év"/>
        <s v="40- év"/>
        <s v="30-39 év"/>
      </sharedItems>
    </cacheField>
    <cacheField name="Az utóbbi egy hónapban Ön hány napot volt betegállományban? " numFmtId="0">
      <sharedItems containsMixedTypes="1" containsNumber="1" containsInteger="1" minValue="0" maxValue="0" count="4">
        <s v="1-10"/>
        <n v="0"/>
        <s v="21-30"/>
        <s v="11-20"/>
      </sharedItems>
    </cacheField>
    <cacheField name="Hány napig volt betegállományban Ön az elmúlt egy évben?" numFmtId="0">
      <sharedItems containsMixedTypes="1" containsNumber="1" containsInteger="1" minValue="0" maxValue="0" count="7">
        <s v="11-20"/>
        <s v="1-10"/>
        <n v="0"/>
        <s v="90-"/>
        <s v="21-30"/>
        <s v="30-60"/>
        <s v="60-9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4643.667482291668" createdVersion="6" refreshedVersion="6" minRefreshableVersion="3" recordCount="381" xr:uid="{00000000-000A-0000-FFFF-FFFF03000000}">
  <cacheSource type="worksheet">
    <worksheetSource ref="A1:C382" sheet="munkahely2"/>
  </cacheSource>
  <cacheFields count="3">
    <cacheField name="Mely kategóriába sorolható az Ön jelenlegi munkahelye? " numFmtId="0">
      <sharedItems count="2">
        <s v="sürgősség"/>
        <s v="Kórházi-szakrendelői járó vagy fekvőbeteg ellátás"/>
      </sharedItems>
    </cacheField>
    <cacheField name="Az utóbbi egy hónapban Ön hány napot volt betegállományban? " numFmtId="0">
      <sharedItems containsMixedTypes="1" containsNumber="1" containsInteger="1" minValue="0" maxValue="0" count="4">
        <s v="1-10"/>
        <n v="0"/>
        <s v="21-30"/>
        <s v="11-20"/>
      </sharedItems>
    </cacheField>
    <cacheField name="Hány napig volt betegállományban Ön az elmúlt egy évben?" numFmtId="0">
      <sharedItems containsMixedTypes="1" containsNumber="1" containsInteger="1" minValue="0" maxValue="0" count="7">
        <s v="11-20"/>
        <s v="1-10"/>
        <n v="0"/>
        <s v="90-"/>
        <s v="21-30"/>
        <s v="30-60"/>
        <s v="60-9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4653.453713078707" createdVersion="6" refreshedVersion="6" minRefreshableVersion="3" recordCount="164" xr:uid="{00000000-000A-0000-FFFF-FFFF04000000}">
  <cacheSource type="worksheet">
    <worksheetSource ref="N1:P165" sheet="nem"/>
  </cacheSource>
  <cacheFields count="3">
    <cacheField name="Mi az Ön neme? " numFmtId="0">
      <sharedItems count="2">
        <s v="Férfi"/>
        <s v="Nő"/>
      </sharedItems>
    </cacheField>
    <cacheField name="Az utóbbi egy hónapban Ön hány napot volt betegállományban? " numFmtId="0">
      <sharedItems containsMixedTypes="1" containsNumber="1" containsInteger="1" minValue="0" maxValue="0" count="3">
        <s v="1-10"/>
        <n v="0"/>
        <s v="11-20"/>
      </sharedItems>
    </cacheField>
    <cacheField name="Hány napig volt betegállományban Ön az elmúlt egy évben?" numFmtId="0">
      <sharedItems containsMixedTypes="1" containsNumber="1" containsInteger="1" minValue="0" maxValue="0" count="7">
        <s v="11-20"/>
        <s v="1-10"/>
        <n v="0"/>
        <s v="21-30"/>
        <s v="30-60"/>
        <s v="60-90"/>
        <s v="90-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4653.463180208331" createdVersion="6" refreshedVersion="6" minRefreshableVersion="3" recordCount="164" xr:uid="{00000000-000A-0000-FFFF-FFFF05000000}">
  <cacheSource type="worksheet">
    <worksheetSource ref="L1:O165" sheet="végzettség"/>
  </cacheSource>
  <cacheFields count="4">
    <cacheField name="Mely kategóriába sorolható az Ön jelenlegi munkahelye? " numFmtId="0">
      <sharedItems/>
    </cacheField>
    <cacheField name="Mi az Ön legmagasabb iskolai végzettsége? " numFmtId="0">
      <sharedItems count="5">
        <s v="Érettségire épülő szakképzés"/>
        <s v="Egyetemi végzettség"/>
        <s v="Főiskolai végzettség"/>
        <s v="Középiskolai érettségi"/>
        <s v="Szakiskola"/>
      </sharedItems>
    </cacheField>
    <cacheField name="Az utóbbi egy hónapban Ön hány napot volt betegállományban? " numFmtId="0">
      <sharedItems containsMixedTypes="1" containsNumber="1" containsInteger="1" minValue="0" maxValue="0" count="3">
        <s v="1-10"/>
        <n v="0"/>
        <s v="11-20"/>
      </sharedItems>
    </cacheField>
    <cacheField name="Hány napig volt betegállományban Ön az elmúlt egy évben?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4653.473767708332" createdVersion="6" refreshedVersion="6" minRefreshableVersion="3" recordCount="164" xr:uid="{00000000-000A-0000-FFFF-FFFF06000000}">
  <cacheSource type="worksheet">
    <worksheetSource ref="M1:O165" sheet="végzettség"/>
  </cacheSource>
  <cacheFields count="3">
    <cacheField name="Mi az Ön legmagasabb iskolai végzettsége? " numFmtId="0">
      <sharedItems count="5">
        <s v="Érettségire épülő szakképzés"/>
        <s v="Egyetemi végzettség"/>
        <s v="Főiskolai végzettség"/>
        <s v="Középiskolai érettségi"/>
        <s v="Szakiskola"/>
      </sharedItems>
    </cacheField>
    <cacheField name="Az utóbbi egy hónapban Ön hány napot volt betegállományban? " numFmtId="0">
      <sharedItems containsMixedTypes="1" containsNumber="1" containsInteger="1" minValue="0" maxValue="0"/>
    </cacheField>
    <cacheField name="Hány napig volt betegállományban Ön az elmúlt egy évben?" numFmtId="0">
      <sharedItems containsMixedTypes="1" containsNumber="1" containsInteger="1" minValue="0" maxValue="0" count="7">
        <s v="11-20"/>
        <s v="1-10"/>
        <n v="0"/>
        <s v="21-30"/>
        <s v="30-60"/>
        <s v="60-90"/>
        <s v="90-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4653.477515972219" createdVersion="6" refreshedVersion="6" minRefreshableVersion="3" recordCount="164" xr:uid="{00000000-000A-0000-FFFF-FFFF07000000}">
  <cacheSource type="worksheet">
    <worksheetSource ref="AF1:AI165" sheet="munkahely2"/>
  </cacheSource>
  <cacheFields count="4">
    <cacheField name="Mely kategóriába sorolható az Ön jelenlegi munkahelye? " numFmtId="0">
      <sharedItems count="2">
        <s v="Sürgősségi prehospitális ellátás"/>
        <s v="Sürgősségi hospitális ellátás"/>
      </sharedItems>
    </cacheField>
    <cacheField name="Mi az Ön legmagasabb iskolai végzettsége? " numFmtId="0">
      <sharedItems/>
    </cacheField>
    <cacheField name="Az utóbbi egy hónapban Ön hány napot volt betegállományban? " numFmtId="0">
      <sharedItems containsMixedTypes="1" containsNumber="1" containsInteger="1" minValue="0" maxValue="0" count="3">
        <s v="1-10"/>
        <n v="0"/>
        <s v="11-20"/>
      </sharedItems>
    </cacheField>
    <cacheField name="Hány napig volt betegállományban Ön az elmúlt egy évben?" numFmtId="0">
      <sharedItems containsMixedTypes="1" containsNumber="1" containsInteger="1" minValue="0" maxValue="0" count="7">
        <s v="11-20"/>
        <s v="1-10"/>
        <n v="0"/>
        <s v="21-30"/>
        <s v="30-60"/>
        <s v="60-90"/>
        <s v="90-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4653.493918171298" createdVersion="6" refreshedVersion="6" minRefreshableVersion="3" recordCount="164" xr:uid="{00000000-000A-0000-FFFF-FFFF08000000}">
  <cacheSource type="worksheet">
    <worksheetSource ref="S1:V165" sheet="munkakör"/>
  </cacheSource>
  <cacheFields count="4">
    <cacheField name="Mely kategóriába sorolható az Ön jelenlegi munkahelye? " numFmtId="0">
      <sharedItems/>
    </cacheField>
    <cacheField name="Jelenleg Ön milyen munkakörben dolgozik? " numFmtId="0">
      <sharedItems count="4">
        <s v="Érettségire épülő végzettséggel rendelkező szakdolgozó"/>
        <s v="Egyetemi végzettséggel rendelkező dolgozó"/>
        <s v="Főiskolai végzettséggel rendelkező szakdolgozó"/>
        <s v="Segédmunkás vagy betanított munkás"/>
      </sharedItems>
    </cacheField>
    <cacheField name="Az utóbbi egy hónapban Ön hány napot volt betegállományban? " numFmtId="0">
      <sharedItems containsMixedTypes="1" containsNumber="1" containsInteger="1" minValue="0" maxValue="0" count="3">
        <s v="1-10"/>
        <n v="0"/>
        <s v="11-20"/>
      </sharedItems>
    </cacheField>
    <cacheField name="Hány napig volt betegállományban Ön az elmúlt egy évben?" numFmtId="0">
      <sharedItems containsMixedTypes="1" containsNumber="1" containsInteger="1" minValue="0" maxValue="0" count="7">
        <s v="11-20"/>
        <s v="1-10"/>
        <n v="0"/>
        <s v="21-30"/>
        <s v="30-60"/>
        <s v="60-90"/>
        <s v="90-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4653.501604745368" createdVersion="6" refreshedVersion="6" minRefreshableVersion="3" recordCount="164" xr:uid="{00000000-000A-0000-FFFF-FFFF09000000}">
  <cacheSource type="worksheet">
    <worksheetSource ref="AA1:AD165" sheet="mióta"/>
  </cacheSource>
  <cacheFields count="4">
    <cacheField name="mely kategóriába sorolható az Ön jelenlegi munkahelye? " numFmtId="0">
      <sharedItems/>
    </cacheField>
    <cacheField name="Mióta dolgozik Ön a jelenlegi munkakörében?" numFmtId="0">
      <sharedItems count="5">
        <s v="0-9 év"/>
        <s v="10-19 év"/>
        <s v="20-29 év"/>
        <s v="30-39 év"/>
        <s v="40- év"/>
      </sharedItems>
    </cacheField>
    <cacheField name="Az utóbbi egy hónapban Ön hány napot volt betegállományban? " numFmtId="0">
      <sharedItems containsMixedTypes="1" containsNumber="1" containsInteger="1" minValue="0" maxValue="0" count="3">
        <s v="1-10"/>
        <n v="0"/>
        <s v="11-20"/>
      </sharedItems>
    </cacheField>
    <cacheField name="Hány napig volt betegállományban Ön az elmúlt egy évben?" numFmtId="0">
      <sharedItems containsMixedTypes="1" containsNumber="1" containsInteger="1" minValue="0" maxValue="0" count="7">
        <s v="11-20"/>
        <s v="1-10"/>
        <n v="0"/>
        <s v="21-30"/>
        <s v="30-60"/>
        <s v="60-90"/>
        <s v="90-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1">
  <r>
    <n v="1"/>
    <n v="26"/>
    <x v="0"/>
    <x v="0"/>
    <x v="0"/>
    <m/>
    <x v="0"/>
    <x v="0"/>
    <x v="0"/>
    <x v="0"/>
  </r>
  <r>
    <n v="2"/>
    <n v="33"/>
    <x v="1"/>
    <x v="1"/>
    <x v="0"/>
    <n v="20"/>
    <x v="1"/>
    <x v="1"/>
    <x v="1"/>
    <x v="1"/>
  </r>
  <r>
    <n v="3"/>
    <n v="49"/>
    <x v="0"/>
    <x v="0"/>
    <x v="0"/>
    <m/>
    <x v="0"/>
    <x v="2"/>
    <x v="1"/>
    <x v="0"/>
  </r>
  <r>
    <n v="4"/>
    <n v="31"/>
    <x v="1"/>
    <x v="2"/>
    <x v="0"/>
    <m/>
    <x v="2"/>
    <x v="0"/>
    <x v="1"/>
    <x v="2"/>
  </r>
  <r>
    <n v="5"/>
    <n v="26"/>
    <x v="0"/>
    <x v="0"/>
    <x v="0"/>
    <m/>
    <x v="0"/>
    <x v="0"/>
    <x v="1"/>
    <x v="0"/>
  </r>
  <r>
    <n v="6"/>
    <n v="26"/>
    <x v="0"/>
    <x v="0"/>
    <x v="0"/>
    <m/>
    <x v="0"/>
    <x v="0"/>
    <x v="1"/>
    <x v="1"/>
  </r>
  <r>
    <n v="7"/>
    <n v="61"/>
    <x v="0"/>
    <x v="0"/>
    <x v="1"/>
    <m/>
    <x v="0"/>
    <x v="3"/>
    <x v="2"/>
    <x v="3"/>
  </r>
  <r>
    <n v="8"/>
    <n v="47"/>
    <x v="0"/>
    <x v="0"/>
    <x v="0"/>
    <m/>
    <x v="0"/>
    <x v="1"/>
    <x v="0"/>
    <x v="1"/>
  </r>
  <r>
    <n v="9"/>
    <n v="35"/>
    <x v="1"/>
    <x v="0"/>
    <x v="1"/>
    <m/>
    <x v="0"/>
    <x v="0"/>
    <x v="1"/>
    <x v="2"/>
  </r>
  <r>
    <n v="10"/>
    <n v="23"/>
    <x v="1"/>
    <x v="0"/>
    <x v="0"/>
    <m/>
    <x v="0"/>
    <x v="0"/>
    <x v="1"/>
    <x v="2"/>
  </r>
  <r>
    <n v="11"/>
    <n v="26"/>
    <x v="1"/>
    <x v="3"/>
    <x v="1"/>
    <m/>
    <x v="0"/>
    <x v="0"/>
    <x v="3"/>
    <x v="0"/>
  </r>
  <r>
    <n v="12"/>
    <n v="33"/>
    <x v="0"/>
    <x v="0"/>
    <x v="0"/>
    <m/>
    <x v="0"/>
    <x v="1"/>
    <x v="0"/>
    <x v="4"/>
  </r>
  <r>
    <n v="13"/>
    <n v="49"/>
    <x v="0"/>
    <x v="1"/>
    <x v="0"/>
    <m/>
    <x v="1"/>
    <x v="2"/>
    <x v="1"/>
    <x v="2"/>
  </r>
  <r>
    <n v="14"/>
    <n v="55"/>
    <x v="0"/>
    <x v="0"/>
    <x v="0"/>
    <m/>
    <x v="0"/>
    <x v="4"/>
    <x v="1"/>
    <x v="2"/>
  </r>
  <r>
    <n v="15"/>
    <n v="45"/>
    <x v="0"/>
    <x v="0"/>
    <x v="0"/>
    <m/>
    <x v="0"/>
    <x v="2"/>
    <x v="1"/>
    <x v="1"/>
  </r>
  <r>
    <n v="16"/>
    <n v="55"/>
    <x v="0"/>
    <x v="0"/>
    <x v="0"/>
    <m/>
    <x v="0"/>
    <x v="4"/>
    <x v="1"/>
    <x v="2"/>
  </r>
  <r>
    <n v="17"/>
    <n v="31"/>
    <x v="0"/>
    <x v="0"/>
    <x v="0"/>
    <m/>
    <x v="0"/>
    <x v="0"/>
    <x v="1"/>
    <x v="2"/>
  </r>
  <r>
    <n v="18"/>
    <n v="40"/>
    <x v="0"/>
    <x v="0"/>
    <x v="0"/>
    <m/>
    <x v="0"/>
    <x v="1"/>
    <x v="1"/>
    <x v="1"/>
  </r>
  <r>
    <n v="19"/>
    <n v="32"/>
    <x v="1"/>
    <x v="1"/>
    <x v="0"/>
    <m/>
    <x v="2"/>
    <x v="1"/>
    <x v="1"/>
    <x v="1"/>
  </r>
  <r>
    <n v="20"/>
    <n v="57"/>
    <x v="0"/>
    <x v="3"/>
    <x v="0"/>
    <m/>
    <x v="0"/>
    <x v="2"/>
    <x v="1"/>
    <x v="1"/>
  </r>
  <r>
    <n v="21"/>
    <n v="29"/>
    <x v="0"/>
    <x v="0"/>
    <x v="0"/>
    <m/>
    <x v="0"/>
    <x v="0"/>
    <x v="1"/>
    <x v="1"/>
  </r>
  <r>
    <n v="22"/>
    <n v="29"/>
    <x v="0"/>
    <x v="3"/>
    <x v="2"/>
    <s v="100-130"/>
    <x v="0"/>
    <x v="0"/>
    <x v="1"/>
    <x v="1"/>
  </r>
  <r>
    <n v="23"/>
    <n v="50"/>
    <x v="1"/>
    <x v="3"/>
    <x v="0"/>
    <n v="20"/>
    <x v="0"/>
    <x v="0"/>
    <x v="1"/>
    <x v="2"/>
  </r>
  <r>
    <n v="24"/>
    <n v="65"/>
    <x v="1"/>
    <x v="1"/>
    <x v="2"/>
    <n v="40"/>
    <x v="1"/>
    <x v="2"/>
    <x v="1"/>
    <x v="2"/>
  </r>
  <r>
    <n v="25"/>
    <n v="31"/>
    <x v="1"/>
    <x v="1"/>
    <x v="2"/>
    <n v="30"/>
    <x v="1"/>
    <x v="1"/>
    <x v="1"/>
    <x v="2"/>
  </r>
  <r>
    <n v="26"/>
    <n v="25"/>
    <x v="1"/>
    <x v="0"/>
    <x v="2"/>
    <n v="20"/>
    <x v="0"/>
    <x v="0"/>
    <x v="3"/>
    <x v="2"/>
  </r>
  <r>
    <n v="27"/>
    <n v="39"/>
    <x v="0"/>
    <x v="2"/>
    <x v="1"/>
    <m/>
    <x v="2"/>
    <x v="1"/>
    <x v="1"/>
    <x v="2"/>
  </r>
  <r>
    <n v="28"/>
    <n v="54"/>
    <x v="1"/>
    <x v="3"/>
    <x v="1"/>
    <n v="20"/>
    <x v="0"/>
    <x v="1"/>
    <x v="1"/>
    <x v="2"/>
  </r>
  <r>
    <n v="29"/>
    <n v="39"/>
    <x v="1"/>
    <x v="1"/>
    <x v="2"/>
    <n v="40"/>
    <x v="1"/>
    <x v="1"/>
    <x v="1"/>
    <x v="2"/>
  </r>
  <r>
    <n v="30"/>
    <n v="32"/>
    <x v="0"/>
    <x v="2"/>
    <x v="0"/>
    <m/>
    <x v="2"/>
    <x v="0"/>
    <x v="0"/>
    <x v="5"/>
  </r>
  <r>
    <n v="31"/>
    <n v="46"/>
    <x v="0"/>
    <x v="0"/>
    <x v="0"/>
    <m/>
    <x v="0"/>
    <x v="1"/>
    <x v="1"/>
    <x v="0"/>
  </r>
  <r>
    <n v="32"/>
    <n v="25"/>
    <x v="1"/>
    <x v="2"/>
    <x v="2"/>
    <n v="35"/>
    <x v="2"/>
    <x v="0"/>
    <x v="1"/>
    <x v="2"/>
  </r>
  <r>
    <n v="33"/>
    <n v="38"/>
    <x v="0"/>
    <x v="0"/>
    <x v="0"/>
    <m/>
    <x v="0"/>
    <x v="1"/>
    <x v="1"/>
    <x v="2"/>
  </r>
  <r>
    <n v="34"/>
    <n v="28"/>
    <x v="0"/>
    <x v="1"/>
    <x v="1"/>
    <m/>
    <x v="1"/>
    <x v="0"/>
    <x v="1"/>
    <x v="1"/>
  </r>
  <r>
    <n v="35"/>
    <n v="29"/>
    <x v="0"/>
    <x v="0"/>
    <x v="0"/>
    <m/>
    <x v="0"/>
    <x v="0"/>
    <x v="1"/>
    <x v="1"/>
  </r>
  <r>
    <n v="36"/>
    <n v="47"/>
    <x v="0"/>
    <x v="3"/>
    <x v="0"/>
    <m/>
    <x v="0"/>
    <x v="2"/>
    <x v="1"/>
    <x v="2"/>
  </r>
  <r>
    <n v="37"/>
    <n v="55"/>
    <x v="0"/>
    <x v="2"/>
    <x v="0"/>
    <m/>
    <x v="2"/>
    <x v="4"/>
    <x v="1"/>
    <x v="2"/>
  </r>
  <r>
    <n v="38"/>
    <n v="37"/>
    <x v="0"/>
    <x v="0"/>
    <x v="0"/>
    <m/>
    <x v="0"/>
    <x v="1"/>
    <x v="1"/>
    <x v="2"/>
  </r>
  <r>
    <n v="39"/>
    <n v="36"/>
    <x v="0"/>
    <x v="0"/>
    <x v="0"/>
    <m/>
    <x v="0"/>
    <x v="1"/>
    <x v="1"/>
    <x v="1"/>
  </r>
  <r>
    <n v="40"/>
    <n v="42"/>
    <x v="0"/>
    <x v="0"/>
    <x v="0"/>
    <n v="60"/>
    <x v="0"/>
    <x v="0"/>
    <x v="1"/>
    <x v="2"/>
  </r>
  <r>
    <n v="41"/>
    <n v="36"/>
    <x v="0"/>
    <x v="3"/>
    <x v="0"/>
    <m/>
    <x v="0"/>
    <x v="0"/>
    <x v="1"/>
    <x v="5"/>
  </r>
  <r>
    <n v="42"/>
    <n v="25"/>
    <x v="1"/>
    <x v="0"/>
    <x v="1"/>
    <m/>
    <x v="0"/>
    <x v="0"/>
    <x v="1"/>
    <x v="5"/>
  </r>
  <r>
    <n v="43"/>
    <n v="21"/>
    <x v="1"/>
    <x v="0"/>
    <x v="1"/>
    <m/>
    <x v="0"/>
    <x v="0"/>
    <x v="1"/>
    <x v="1"/>
  </r>
  <r>
    <n v="44"/>
    <n v="42"/>
    <x v="1"/>
    <x v="0"/>
    <x v="0"/>
    <n v="80"/>
    <x v="0"/>
    <x v="0"/>
    <x v="1"/>
    <x v="2"/>
  </r>
  <r>
    <n v="45"/>
    <n v="28"/>
    <x v="0"/>
    <x v="0"/>
    <x v="0"/>
    <m/>
    <x v="0"/>
    <x v="0"/>
    <x v="1"/>
    <x v="1"/>
  </r>
  <r>
    <n v="46"/>
    <n v="41"/>
    <x v="0"/>
    <x v="2"/>
    <x v="0"/>
    <n v="40"/>
    <x v="2"/>
    <x v="0"/>
    <x v="1"/>
    <x v="2"/>
  </r>
  <r>
    <n v="47"/>
    <n v="25"/>
    <x v="0"/>
    <x v="0"/>
    <x v="0"/>
    <m/>
    <x v="0"/>
    <x v="0"/>
    <x v="1"/>
    <x v="2"/>
  </r>
  <r>
    <n v="48"/>
    <n v="48"/>
    <x v="0"/>
    <x v="2"/>
    <x v="0"/>
    <m/>
    <x v="0"/>
    <x v="0"/>
    <x v="1"/>
    <x v="2"/>
  </r>
  <r>
    <n v="49"/>
    <n v="46"/>
    <x v="1"/>
    <x v="2"/>
    <x v="1"/>
    <m/>
    <x v="2"/>
    <x v="2"/>
    <x v="1"/>
    <x v="2"/>
  </r>
  <r>
    <n v="50"/>
    <n v="30"/>
    <x v="1"/>
    <x v="1"/>
    <x v="1"/>
    <m/>
    <x v="1"/>
    <x v="0"/>
    <x v="3"/>
    <x v="4"/>
  </r>
  <r>
    <n v="51"/>
    <n v="38"/>
    <x v="1"/>
    <x v="3"/>
    <x v="1"/>
    <m/>
    <x v="0"/>
    <x v="1"/>
    <x v="0"/>
    <x v="4"/>
  </r>
  <r>
    <n v="52"/>
    <n v="23"/>
    <x v="0"/>
    <x v="3"/>
    <x v="0"/>
    <m/>
    <x v="0"/>
    <x v="0"/>
    <x v="1"/>
    <x v="1"/>
  </r>
  <r>
    <n v="53"/>
    <n v="27"/>
    <x v="0"/>
    <x v="1"/>
    <x v="2"/>
    <n v="150"/>
    <x v="1"/>
    <x v="0"/>
    <x v="1"/>
    <x v="2"/>
  </r>
  <r>
    <n v="54"/>
    <n v="27"/>
    <x v="0"/>
    <x v="0"/>
    <x v="0"/>
    <m/>
    <x v="0"/>
    <x v="0"/>
    <x v="1"/>
    <x v="0"/>
  </r>
  <r>
    <n v="55"/>
    <n v="54"/>
    <x v="1"/>
    <x v="0"/>
    <x v="1"/>
    <m/>
    <x v="0"/>
    <x v="4"/>
    <x v="1"/>
    <x v="2"/>
  </r>
  <r>
    <n v="56"/>
    <n v="41"/>
    <x v="1"/>
    <x v="2"/>
    <x v="0"/>
    <n v="7"/>
    <x v="2"/>
    <x v="1"/>
    <x v="1"/>
    <x v="2"/>
  </r>
  <r>
    <n v="57"/>
    <n v="43"/>
    <x v="1"/>
    <x v="1"/>
    <x v="1"/>
    <m/>
    <x v="2"/>
    <x v="0"/>
    <x v="1"/>
    <x v="4"/>
  </r>
  <r>
    <n v="58"/>
    <n v="45"/>
    <x v="0"/>
    <x v="2"/>
    <x v="0"/>
    <m/>
    <x v="2"/>
    <x v="2"/>
    <x v="1"/>
    <x v="2"/>
  </r>
  <r>
    <n v="59"/>
    <n v="34"/>
    <x v="0"/>
    <x v="0"/>
    <x v="0"/>
    <m/>
    <x v="0"/>
    <x v="1"/>
    <x v="1"/>
    <x v="0"/>
  </r>
  <r>
    <n v="60"/>
    <n v="47"/>
    <x v="0"/>
    <x v="0"/>
    <x v="2"/>
    <s v="70-80"/>
    <x v="0"/>
    <x v="2"/>
    <x v="1"/>
    <x v="1"/>
  </r>
  <r>
    <n v="61"/>
    <n v="32"/>
    <x v="1"/>
    <x v="0"/>
    <x v="1"/>
    <m/>
    <x v="0"/>
    <x v="1"/>
    <x v="1"/>
    <x v="2"/>
  </r>
  <r>
    <n v="62"/>
    <n v="39"/>
    <x v="1"/>
    <x v="1"/>
    <x v="0"/>
    <m/>
    <x v="2"/>
    <x v="1"/>
    <x v="1"/>
    <x v="5"/>
  </r>
  <r>
    <n v="63"/>
    <n v="33"/>
    <x v="1"/>
    <x v="0"/>
    <x v="2"/>
    <n v="90"/>
    <x v="0"/>
    <x v="1"/>
    <x v="1"/>
    <x v="1"/>
  </r>
  <r>
    <n v="64"/>
    <n v="32"/>
    <x v="0"/>
    <x v="0"/>
    <x v="0"/>
    <m/>
    <x v="0"/>
    <x v="0"/>
    <x v="1"/>
    <x v="0"/>
  </r>
  <r>
    <n v="65"/>
    <n v="37"/>
    <x v="0"/>
    <x v="0"/>
    <x v="0"/>
    <m/>
    <x v="0"/>
    <x v="0"/>
    <x v="1"/>
    <x v="2"/>
  </r>
  <r>
    <n v="66"/>
    <n v="29"/>
    <x v="1"/>
    <x v="2"/>
    <x v="0"/>
    <m/>
    <x v="2"/>
    <x v="0"/>
    <x v="1"/>
    <x v="0"/>
  </r>
  <r>
    <n v="67"/>
    <n v="45"/>
    <x v="1"/>
    <x v="2"/>
    <x v="1"/>
    <m/>
    <x v="2"/>
    <x v="0"/>
    <x v="1"/>
    <x v="2"/>
  </r>
  <r>
    <n v="68"/>
    <n v="30"/>
    <x v="1"/>
    <x v="0"/>
    <x v="2"/>
    <n v="35"/>
    <x v="0"/>
    <x v="0"/>
    <x v="3"/>
    <x v="4"/>
  </r>
  <r>
    <n v="69"/>
    <n v="59"/>
    <x v="1"/>
    <x v="0"/>
    <x v="1"/>
    <m/>
    <x v="0"/>
    <x v="3"/>
    <x v="1"/>
    <x v="2"/>
  </r>
  <r>
    <n v="70"/>
    <n v="63"/>
    <x v="1"/>
    <x v="1"/>
    <x v="1"/>
    <m/>
    <x v="1"/>
    <x v="0"/>
    <x v="1"/>
    <x v="3"/>
  </r>
  <r>
    <n v="71"/>
    <n v="26"/>
    <x v="0"/>
    <x v="0"/>
    <x v="0"/>
    <m/>
    <x v="0"/>
    <x v="0"/>
    <x v="1"/>
    <x v="2"/>
  </r>
  <r>
    <n v="72"/>
    <n v="25"/>
    <x v="1"/>
    <x v="0"/>
    <x v="1"/>
    <m/>
    <x v="0"/>
    <x v="0"/>
    <x v="1"/>
    <x v="1"/>
  </r>
  <r>
    <n v="73"/>
    <n v="34"/>
    <x v="1"/>
    <x v="0"/>
    <x v="1"/>
    <s v="Akár 40 fölött is "/>
    <x v="0"/>
    <x v="1"/>
    <x v="0"/>
    <x v="1"/>
  </r>
  <r>
    <n v="74"/>
    <n v="43"/>
    <x v="1"/>
    <x v="0"/>
    <x v="1"/>
    <m/>
    <x v="0"/>
    <x v="1"/>
    <x v="1"/>
    <x v="2"/>
  </r>
  <r>
    <n v="75"/>
    <n v="46"/>
    <x v="1"/>
    <x v="0"/>
    <x v="1"/>
    <m/>
    <x v="0"/>
    <x v="4"/>
    <x v="1"/>
    <x v="2"/>
  </r>
  <r>
    <n v="76"/>
    <n v="53"/>
    <x v="1"/>
    <x v="0"/>
    <x v="1"/>
    <m/>
    <x v="0"/>
    <x v="2"/>
    <x v="1"/>
    <x v="2"/>
  </r>
  <r>
    <n v="77"/>
    <n v="30"/>
    <x v="0"/>
    <x v="0"/>
    <x v="1"/>
    <m/>
    <x v="0"/>
    <x v="0"/>
    <x v="1"/>
    <x v="2"/>
  </r>
  <r>
    <n v="78"/>
    <n v="33"/>
    <x v="0"/>
    <x v="1"/>
    <x v="0"/>
    <m/>
    <x v="2"/>
    <x v="1"/>
    <x v="1"/>
    <x v="1"/>
  </r>
  <r>
    <n v="79"/>
    <n v="57"/>
    <x v="1"/>
    <x v="0"/>
    <x v="1"/>
    <m/>
    <x v="0"/>
    <x v="4"/>
    <x v="1"/>
    <x v="2"/>
  </r>
  <r>
    <n v="80"/>
    <n v="24"/>
    <x v="1"/>
    <x v="3"/>
    <x v="2"/>
    <n v="60"/>
    <x v="3"/>
    <x v="0"/>
    <x v="0"/>
    <x v="1"/>
  </r>
  <r>
    <n v="81"/>
    <n v="43"/>
    <x v="0"/>
    <x v="0"/>
    <x v="0"/>
    <m/>
    <x v="0"/>
    <x v="0"/>
    <x v="1"/>
    <x v="2"/>
  </r>
  <r>
    <n v="82"/>
    <n v="41"/>
    <x v="0"/>
    <x v="0"/>
    <x v="0"/>
    <m/>
    <x v="0"/>
    <x v="2"/>
    <x v="1"/>
    <x v="2"/>
  </r>
  <r>
    <n v="83"/>
    <n v="25"/>
    <x v="0"/>
    <x v="0"/>
    <x v="0"/>
    <n v="7"/>
    <x v="0"/>
    <x v="0"/>
    <x v="1"/>
    <x v="2"/>
  </r>
  <r>
    <n v="84"/>
    <n v="21"/>
    <x v="1"/>
    <x v="0"/>
    <x v="1"/>
    <m/>
    <x v="0"/>
    <x v="0"/>
    <x v="3"/>
    <x v="3"/>
  </r>
  <r>
    <n v="85"/>
    <n v="49"/>
    <x v="1"/>
    <x v="0"/>
    <x v="1"/>
    <m/>
    <x v="0"/>
    <x v="1"/>
    <x v="1"/>
    <x v="1"/>
  </r>
  <r>
    <n v="86"/>
    <n v="46"/>
    <x v="1"/>
    <x v="0"/>
    <x v="2"/>
    <n v="28"/>
    <x v="0"/>
    <x v="1"/>
    <x v="1"/>
    <x v="0"/>
  </r>
  <r>
    <n v="87"/>
    <n v="53"/>
    <x v="1"/>
    <x v="2"/>
    <x v="1"/>
    <m/>
    <x v="2"/>
    <x v="0"/>
    <x v="1"/>
    <x v="0"/>
  </r>
  <r>
    <n v="88"/>
    <n v="54"/>
    <x v="1"/>
    <x v="1"/>
    <x v="1"/>
    <m/>
    <x v="2"/>
    <x v="4"/>
    <x v="1"/>
    <x v="2"/>
  </r>
  <r>
    <n v="89"/>
    <n v="48"/>
    <x v="1"/>
    <x v="2"/>
    <x v="1"/>
    <m/>
    <x v="2"/>
    <x v="2"/>
    <x v="1"/>
    <x v="2"/>
  </r>
  <r>
    <n v="90"/>
    <n v="30"/>
    <x v="1"/>
    <x v="0"/>
    <x v="0"/>
    <s v="80-120 között (Bp.), Mellette OMSZ is"/>
    <x v="0"/>
    <x v="0"/>
    <x v="0"/>
    <x v="2"/>
  </r>
  <r>
    <n v="91"/>
    <n v="33"/>
    <x v="1"/>
    <x v="2"/>
    <x v="1"/>
    <m/>
    <x v="2"/>
    <x v="1"/>
    <x v="1"/>
    <x v="2"/>
  </r>
  <r>
    <n v="92"/>
    <n v="44"/>
    <x v="1"/>
    <x v="0"/>
    <x v="1"/>
    <m/>
    <x v="0"/>
    <x v="1"/>
    <x v="1"/>
    <x v="0"/>
  </r>
  <r>
    <n v="93"/>
    <n v="30"/>
    <x v="1"/>
    <x v="0"/>
    <x v="2"/>
    <n v="95"/>
    <x v="0"/>
    <x v="0"/>
    <x v="1"/>
    <x v="1"/>
  </r>
  <r>
    <n v="94"/>
    <n v="54"/>
    <x v="1"/>
    <x v="1"/>
    <x v="0"/>
    <m/>
    <x v="2"/>
    <x v="0"/>
    <x v="1"/>
    <x v="2"/>
  </r>
  <r>
    <n v="95"/>
    <n v="56"/>
    <x v="0"/>
    <x v="0"/>
    <x v="0"/>
    <m/>
    <x v="0"/>
    <x v="4"/>
    <x v="1"/>
    <x v="2"/>
  </r>
  <r>
    <n v="96"/>
    <n v="42"/>
    <x v="1"/>
    <x v="0"/>
    <x v="1"/>
    <m/>
    <x v="0"/>
    <x v="0"/>
    <x v="1"/>
    <x v="1"/>
  </r>
  <r>
    <n v="97"/>
    <n v="40"/>
    <x v="1"/>
    <x v="2"/>
    <x v="1"/>
    <m/>
    <x v="2"/>
    <x v="1"/>
    <x v="1"/>
    <x v="2"/>
  </r>
  <r>
    <n v="98"/>
    <n v="44"/>
    <x v="1"/>
    <x v="4"/>
    <x v="1"/>
    <m/>
    <x v="0"/>
    <x v="2"/>
    <x v="1"/>
    <x v="2"/>
  </r>
  <r>
    <n v="99"/>
    <n v="26"/>
    <x v="0"/>
    <x v="0"/>
    <x v="0"/>
    <m/>
    <x v="0"/>
    <x v="0"/>
    <x v="1"/>
    <x v="1"/>
  </r>
  <r>
    <n v="100"/>
    <n v="39"/>
    <x v="0"/>
    <x v="0"/>
    <x v="0"/>
    <m/>
    <x v="0"/>
    <x v="1"/>
    <x v="1"/>
    <x v="1"/>
  </r>
  <r>
    <n v="101"/>
    <n v="58"/>
    <x v="1"/>
    <x v="4"/>
    <x v="1"/>
    <m/>
    <x v="3"/>
    <x v="0"/>
    <x v="1"/>
    <x v="2"/>
  </r>
  <r>
    <n v="102"/>
    <n v="21"/>
    <x v="0"/>
    <x v="0"/>
    <x v="0"/>
    <m/>
    <x v="0"/>
    <x v="0"/>
    <x v="1"/>
    <x v="2"/>
  </r>
  <r>
    <n v="103"/>
    <n v="58"/>
    <x v="1"/>
    <x v="0"/>
    <x v="1"/>
    <m/>
    <x v="0"/>
    <x v="2"/>
    <x v="1"/>
    <x v="2"/>
  </r>
  <r>
    <n v="104"/>
    <n v="48"/>
    <x v="1"/>
    <x v="2"/>
    <x v="1"/>
    <m/>
    <x v="2"/>
    <x v="0"/>
    <x v="1"/>
    <x v="1"/>
  </r>
  <r>
    <n v="105"/>
    <n v="56"/>
    <x v="1"/>
    <x v="0"/>
    <x v="1"/>
    <m/>
    <x v="0"/>
    <x v="2"/>
    <x v="1"/>
    <x v="2"/>
  </r>
  <r>
    <n v="106"/>
    <n v="51"/>
    <x v="1"/>
    <x v="2"/>
    <x v="1"/>
    <m/>
    <x v="2"/>
    <x v="0"/>
    <x v="1"/>
    <x v="1"/>
  </r>
  <r>
    <n v="107"/>
    <n v="39"/>
    <x v="1"/>
    <x v="2"/>
    <x v="1"/>
    <m/>
    <x v="2"/>
    <x v="0"/>
    <x v="1"/>
    <x v="1"/>
  </r>
  <r>
    <n v="108"/>
    <n v="53"/>
    <x v="1"/>
    <x v="0"/>
    <x v="1"/>
    <m/>
    <x v="0"/>
    <x v="4"/>
    <x v="1"/>
    <x v="2"/>
  </r>
  <r>
    <n v="109"/>
    <n v="48"/>
    <x v="0"/>
    <x v="1"/>
    <x v="0"/>
    <m/>
    <x v="1"/>
    <x v="1"/>
    <x v="1"/>
    <x v="1"/>
  </r>
  <r>
    <n v="110"/>
    <n v="28"/>
    <x v="1"/>
    <x v="1"/>
    <x v="1"/>
    <m/>
    <x v="1"/>
    <x v="0"/>
    <x v="1"/>
    <x v="0"/>
  </r>
  <r>
    <n v="111"/>
    <n v="45"/>
    <x v="1"/>
    <x v="3"/>
    <x v="0"/>
    <n v="40"/>
    <x v="0"/>
    <x v="1"/>
    <x v="1"/>
    <x v="5"/>
  </r>
  <r>
    <n v="112"/>
    <n v="53"/>
    <x v="1"/>
    <x v="0"/>
    <x v="1"/>
    <m/>
    <x v="0"/>
    <x v="4"/>
    <x v="0"/>
    <x v="1"/>
  </r>
  <r>
    <n v="113"/>
    <n v="47"/>
    <x v="1"/>
    <x v="0"/>
    <x v="1"/>
    <m/>
    <x v="0"/>
    <x v="2"/>
    <x v="0"/>
    <x v="2"/>
  </r>
  <r>
    <n v="114"/>
    <n v="52"/>
    <x v="1"/>
    <x v="0"/>
    <x v="1"/>
    <m/>
    <x v="0"/>
    <x v="2"/>
    <x v="1"/>
    <x v="2"/>
  </r>
  <r>
    <n v="115"/>
    <n v="34"/>
    <x v="0"/>
    <x v="3"/>
    <x v="0"/>
    <m/>
    <x v="0"/>
    <x v="1"/>
    <x v="1"/>
    <x v="1"/>
  </r>
  <r>
    <n v="116"/>
    <n v="52"/>
    <x v="1"/>
    <x v="2"/>
    <x v="1"/>
    <m/>
    <x v="2"/>
    <x v="1"/>
    <x v="1"/>
    <x v="2"/>
  </r>
  <r>
    <n v="117"/>
    <n v="37"/>
    <x v="1"/>
    <x v="0"/>
    <x v="1"/>
    <m/>
    <x v="0"/>
    <x v="1"/>
    <x v="1"/>
    <x v="4"/>
  </r>
  <r>
    <n v="118"/>
    <n v="52"/>
    <x v="1"/>
    <x v="1"/>
    <x v="1"/>
    <m/>
    <x v="1"/>
    <x v="4"/>
    <x v="1"/>
    <x v="2"/>
  </r>
  <r>
    <n v="119"/>
    <n v="44"/>
    <x v="1"/>
    <x v="0"/>
    <x v="1"/>
    <m/>
    <x v="0"/>
    <x v="2"/>
    <x v="1"/>
    <x v="1"/>
  </r>
  <r>
    <n v="120"/>
    <n v="51"/>
    <x v="1"/>
    <x v="0"/>
    <x v="1"/>
    <m/>
    <x v="0"/>
    <x v="4"/>
    <x v="1"/>
    <x v="2"/>
  </r>
  <r>
    <n v="121"/>
    <n v="51"/>
    <x v="1"/>
    <x v="3"/>
    <x v="2"/>
    <n v="35"/>
    <x v="0"/>
    <x v="4"/>
    <x v="1"/>
    <x v="1"/>
  </r>
  <r>
    <n v="122"/>
    <n v="29"/>
    <x v="1"/>
    <x v="2"/>
    <x v="0"/>
    <m/>
    <x v="2"/>
    <x v="0"/>
    <x v="1"/>
    <x v="2"/>
  </r>
  <r>
    <n v="123"/>
    <n v="55"/>
    <x v="1"/>
    <x v="0"/>
    <x v="1"/>
    <m/>
    <x v="0"/>
    <x v="4"/>
    <x v="0"/>
    <x v="1"/>
  </r>
  <r>
    <n v="124"/>
    <n v="38"/>
    <x v="1"/>
    <x v="2"/>
    <x v="0"/>
    <m/>
    <x v="2"/>
    <x v="1"/>
    <x v="1"/>
    <x v="2"/>
  </r>
  <r>
    <n v="125"/>
    <n v="48"/>
    <x v="1"/>
    <x v="2"/>
    <x v="2"/>
    <n v="42"/>
    <x v="0"/>
    <x v="0"/>
    <x v="1"/>
    <x v="6"/>
  </r>
  <r>
    <n v="126"/>
    <n v="28"/>
    <x v="0"/>
    <x v="0"/>
    <x v="0"/>
    <m/>
    <x v="0"/>
    <x v="0"/>
    <x v="1"/>
    <x v="1"/>
  </r>
  <r>
    <n v="127"/>
    <n v="55"/>
    <x v="1"/>
    <x v="2"/>
    <x v="1"/>
    <m/>
    <x v="2"/>
    <x v="4"/>
    <x v="1"/>
    <x v="1"/>
  </r>
  <r>
    <n v="128"/>
    <n v="52"/>
    <x v="1"/>
    <x v="1"/>
    <x v="1"/>
    <m/>
    <x v="1"/>
    <x v="2"/>
    <x v="1"/>
    <x v="2"/>
  </r>
  <r>
    <n v="129"/>
    <n v="46"/>
    <x v="1"/>
    <x v="0"/>
    <x v="1"/>
    <m/>
    <x v="0"/>
    <x v="4"/>
    <x v="0"/>
    <x v="0"/>
  </r>
  <r>
    <n v="130"/>
    <n v="55"/>
    <x v="1"/>
    <x v="0"/>
    <x v="0"/>
    <s v="30-50"/>
    <x v="0"/>
    <x v="1"/>
    <x v="1"/>
    <x v="2"/>
  </r>
  <r>
    <n v="131"/>
    <n v="46"/>
    <x v="1"/>
    <x v="0"/>
    <x v="1"/>
    <m/>
    <x v="0"/>
    <x v="1"/>
    <x v="1"/>
    <x v="2"/>
  </r>
  <r>
    <n v="132"/>
    <n v="53"/>
    <x v="0"/>
    <x v="0"/>
    <x v="1"/>
    <m/>
    <x v="0"/>
    <x v="4"/>
    <x v="1"/>
    <x v="2"/>
  </r>
  <r>
    <n v="133"/>
    <n v="43"/>
    <x v="1"/>
    <x v="0"/>
    <x v="1"/>
    <m/>
    <x v="0"/>
    <x v="1"/>
    <x v="1"/>
    <x v="2"/>
  </r>
  <r>
    <n v="134"/>
    <n v="43"/>
    <x v="1"/>
    <x v="2"/>
    <x v="1"/>
    <m/>
    <x v="2"/>
    <x v="2"/>
    <x v="1"/>
    <x v="4"/>
  </r>
  <r>
    <n v="135"/>
    <n v="45"/>
    <x v="1"/>
    <x v="2"/>
    <x v="1"/>
    <m/>
    <x v="2"/>
    <x v="1"/>
    <x v="1"/>
    <x v="2"/>
  </r>
  <r>
    <n v="136"/>
    <n v="56"/>
    <x v="1"/>
    <x v="3"/>
    <x v="1"/>
    <m/>
    <x v="0"/>
    <x v="1"/>
    <x v="1"/>
    <x v="2"/>
  </r>
  <r>
    <n v="137"/>
    <n v="58"/>
    <x v="1"/>
    <x v="1"/>
    <x v="2"/>
    <m/>
    <x v="2"/>
    <x v="0"/>
    <x v="1"/>
    <x v="2"/>
  </r>
  <r>
    <n v="138"/>
    <n v="47"/>
    <x v="0"/>
    <x v="0"/>
    <x v="0"/>
    <m/>
    <x v="0"/>
    <x v="2"/>
    <x v="1"/>
    <x v="2"/>
  </r>
  <r>
    <n v="139"/>
    <n v="37"/>
    <x v="0"/>
    <x v="0"/>
    <x v="1"/>
    <m/>
    <x v="0"/>
    <x v="1"/>
    <x v="1"/>
    <x v="1"/>
  </r>
  <r>
    <n v="140"/>
    <n v="42"/>
    <x v="1"/>
    <x v="0"/>
    <x v="1"/>
    <m/>
    <x v="0"/>
    <x v="2"/>
    <x v="0"/>
    <x v="2"/>
  </r>
  <r>
    <n v="141"/>
    <n v="45"/>
    <x v="1"/>
    <x v="2"/>
    <x v="1"/>
    <m/>
    <x v="2"/>
    <x v="0"/>
    <x v="1"/>
    <x v="4"/>
  </r>
  <r>
    <n v="142"/>
    <n v="38"/>
    <x v="1"/>
    <x v="4"/>
    <x v="1"/>
    <m/>
    <x v="0"/>
    <x v="2"/>
    <x v="0"/>
    <x v="0"/>
  </r>
  <r>
    <n v="143"/>
    <n v="45"/>
    <x v="1"/>
    <x v="0"/>
    <x v="1"/>
    <m/>
    <x v="0"/>
    <x v="1"/>
    <x v="0"/>
    <x v="1"/>
  </r>
  <r>
    <n v="144"/>
    <n v="42"/>
    <x v="1"/>
    <x v="2"/>
    <x v="1"/>
    <m/>
    <x v="2"/>
    <x v="2"/>
    <x v="1"/>
    <x v="2"/>
  </r>
  <r>
    <n v="145"/>
    <n v="46"/>
    <x v="1"/>
    <x v="0"/>
    <x v="1"/>
    <m/>
    <x v="0"/>
    <x v="2"/>
    <x v="1"/>
    <x v="2"/>
  </r>
  <r>
    <n v="146"/>
    <n v="45"/>
    <x v="1"/>
    <x v="2"/>
    <x v="1"/>
    <m/>
    <x v="2"/>
    <x v="2"/>
    <x v="1"/>
    <x v="2"/>
  </r>
  <r>
    <n v="147"/>
    <n v="47"/>
    <x v="0"/>
    <x v="0"/>
    <x v="1"/>
    <m/>
    <x v="0"/>
    <x v="0"/>
    <x v="1"/>
    <x v="2"/>
  </r>
  <r>
    <n v="148"/>
    <n v="56"/>
    <x v="1"/>
    <x v="0"/>
    <x v="1"/>
    <m/>
    <x v="0"/>
    <x v="4"/>
    <x v="0"/>
    <x v="0"/>
  </r>
  <r>
    <n v="149"/>
    <n v="51"/>
    <x v="1"/>
    <x v="2"/>
    <x v="1"/>
    <m/>
    <x v="0"/>
    <x v="4"/>
    <x v="1"/>
    <x v="2"/>
  </r>
  <r>
    <n v="150"/>
    <n v="53"/>
    <x v="1"/>
    <x v="0"/>
    <x v="1"/>
    <m/>
    <x v="0"/>
    <x v="4"/>
    <x v="0"/>
    <x v="4"/>
  </r>
  <r>
    <n v="151"/>
    <n v="59"/>
    <x v="1"/>
    <x v="0"/>
    <x v="1"/>
    <m/>
    <x v="0"/>
    <x v="3"/>
    <x v="0"/>
    <x v="0"/>
  </r>
  <r>
    <n v="152"/>
    <n v="34"/>
    <x v="1"/>
    <x v="0"/>
    <x v="1"/>
    <m/>
    <x v="0"/>
    <x v="1"/>
    <x v="3"/>
    <x v="6"/>
  </r>
  <r>
    <n v="153"/>
    <n v="52"/>
    <x v="1"/>
    <x v="3"/>
    <x v="1"/>
    <m/>
    <x v="0"/>
    <x v="4"/>
    <x v="2"/>
    <x v="3"/>
  </r>
  <r>
    <n v="154"/>
    <n v="32"/>
    <x v="1"/>
    <x v="1"/>
    <x v="1"/>
    <m/>
    <x v="0"/>
    <x v="0"/>
    <x v="1"/>
    <x v="4"/>
  </r>
  <r>
    <n v="155"/>
    <n v="22"/>
    <x v="0"/>
    <x v="0"/>
    <x v="0"/>
    <m/>
    <x v="0"/>
    <x v="0"/>
    <x v="1"/>
    <x v="1"/>
  </r>
  <r>
    <n v="156"/>
    <n v="53"/>
    <x v="1"/>
    <x v="0"/>
    <x v="1"/>
    <m/>
    <x v="0"/>
    <x v="4"/>
    <x v="3"/>
    <x v="2"/>
  </r>
  <r>
    <n v="157"/>
    <n v="55"/>
    <x v="1"/>
    <x v="0"/>
    <x v="1"/>
    <m/>
    <x v="0"/>
    <x v="4"/>
    <x v="1"/>
    <x v="2"/>
  </r>
  <r>
    <n v="158"/>
    <n v="39"/>
    <x v="0"/>
    <x v="3"/>
    <x v="0"/>
    <m/>
    <x v="0"/>
    <x v="0"/>
    <x v="0"/>
    <x v="0"/>
  </r>
  <r>
    <n v="159"/>
    <n v="30"/>
    <x v="0"/>
    <x v="0"/>
    <x v="0"/>
    <m/>
    <x v="0"/>
    <x v="0"/>
    <x v="1"/>
    <x v="1"/>
  </r>
  <r>
    <n v="160"/>
    <n v="27"/>
    <x v="1"/>
    <x v="0"/>
    <x v="1"/>
    <m/>
    <x v="0"/>
    <x v="0"/>
    <x v="1"/>
    <x v="2"/>
  </r>
  <r>
    <n v="161"/>
    <n v="46"/>
    <x v="1"/>
    <x v="0"/>
    <x v="2"/>
    <s v="60-70"/>
    <x v="0"/>
    <x v="2"/>
    <x v="1"/>
    <x v="2"/>
  </r>
  <r>
    <n v="162"/>
    <n v="46"/>
    <x v="0"/>
    <x v="2"/>
    <x v="0"/>
    <m/>
    <x v="0"/>
    <x v="2"/>
    <x v="3"/>
    <x v="0"/>
  </r>
  <r>
    <n v="163"/>
    <n v="56"/>
    <x v="1"/>
    <x v="0"/>
    <x v="1"/>
    <m/>
    <x v="0"/>
    <x v="4"/>
    <x v="0"/>
    <x v="4"/>
  </r>
  <r>
    <n v="164"/>
    <n v="52"/>
    <x v="1"/>
    <x v="2"/>
    <x v="1"/>
    <m/>
    <x v="2"/>
    <x v="4"/>
    <x v="1"/>
    <x v="2"/>
  </r>
  <r>
    <n v="165"/>
    <n v="47"/>
    <x v="1"/>
    <x v="3"/>
    <x v="0"/>
    <m/>
    <x v="0"/>
    <x v="1"/>
    <x v="1"/>
    <x v="0"/>
  </r>
  <r>
    <n v="166"/>
    <n v="57"/>
    <x v="1"/>
    <x v="3"/>
    <x v="1"/>
    <m/>
    <x v="0"/>
    <x v="1"/>
    <x v="1"/>
    <x v="1"/>
  </r>
  <r>
    <n v="167"/>
    <n v="28"/>
    <x v="1"/>
    <x v="0"/>
    <x v="1"/>
    <m/>
    <x v="0"/>
    <x v="0"/>
    <x v="2"/>
    <x v="1"/>
  </r>
  <r>
    <n v="168"/>
    <n v="45"/>
    <x v="1"/>
    <x v="1"/>
    <x v="1"/>
    <m/>
    <x v="2"/>
    <x v="0"/>
    <x v="1"/>
    <x v="1"/>
  </r>
  <r>
    <n v="169"/>
    <n v="41"/>
    <x v="0"/>
    <x v="3"/>
    <x v="0"/>
    <m/>
    <x v="3"/>
    <x v="0"/>
    <x v="1"/>
    <x v="2"/>
  </r>
  <r>
    <n v="170"/>
    <n v="65"/>
    <x v="1"/>
    <x v="0"/>
    <x v="1"/>
    <m/>
    <x v="0"/>
    <x v="3"/>
    <x v="1"/>
    <x v="2"/>
  </r>
  <r>
    <n v="171"/>
    <n v="42"/>
    <x v="1"/>
    <x v="2"/>
    <x v="1"/>
    <m/>
    <x v="2"/>
    <x v="1"/>
    <x v="1"/>
    <x v="1"/>
  </r>
  <r>
    <n v="172"/>
    <n v="27"/>
    <x v="1"/>
    <x v="2"/>
    <x v="1"/>
    <m/>
    <x v="2"/>
    <x v="0"/>
    <x v="1"/>
    <x v="2"/>
  </r>
  <r>
    <n v="173"/>
    <n v="45"/>
    <x v="1"/>
    <x v="2"/>
    <x v="1"/>
    <m/>
    <x v="0"/>
    <x v="1"/>
    <x v="0"/>
    <x v="1"/>
  </r>
  <r>
    <n v="174"/>
    <n v="32"/>
    <x v="1"/>
    <x v="2"/>
    <x v="1"/>
    <m/>
    <x v="2"/>
    <x v="1"/>
    <x v="0"/>
    <x v="1"/>
  </r>
  <r>
    <n v="175"/>
    <n v="58"/>
    <x v="1"/>
    <x v="3"/>
    <x v="1"/>
    <m/>
    <x v="0"/>
    <x v="4"/>
    <x v="1"/>
    <x v="2"/>
  </r>
  <r>
    <n v="176"/>
    <n v="57"/>
    <x v="1"/>
    <x v="2"/>
    <x v="1"/>
    <m/>
    <x v="0"/>
    <x v="0"/>
    <x v="0"/>
    <x v="2"/>
  </r>
  <r>
    <n v="177"/>
    <n v="51"/>
    <x v="1"/>
    <x v="1"/>
    <x v="1"/>
    <m/>
    <x v="1"/>
    <x v="0"/>
    <x v="1"/>
    <x v="2"/>
  </r>
  <r>
    <n v="178"/>
    <n v="40"/>
    <x v="1"/>
    <x v="0"/>
    <x v="1"/>
    <m/>
    <x v="0"/>
    <x v="1"/>
    <x v="1"/>
    <x v="2"/>
  </r>
  <r>
    <n v="179"/>
    <n v="47"/>
    <x v="0"/>
    <x v="1"/>
    <x v="0"/>
    <m/>
    <x v="1"/>
    <x v="0"/>
    <x v="0"/>
    <x v="1"/>
  </r>
  <r>
    <n v="180"/>
    <n v="48"/>
    <x v="1"/>
    <x v="2"/>
    <x v="1"/>
    <m/>
    <x v="2"/>
    <x v="2"/>
    <x v="1"/>
    <x v="2"/>
  </r>
  <r>
    <n v="181"/>
    <n v="29"/>
    <x v="1"/>
    <x v="2"/>
    <x v="2"/>
    <n v="60"/>
    <x v="2"/>
    <x v="0"/>
    <x v="1"/>
    <x v="1"/>
  </r>
  <r>
    <n v="182"/>
    <n v="47"/>
    <x v="1"/>
    <x v="0"/>
    <x v="0"/>
    <m/>
    <x v="0"/>
    <x v="0"/>
    <x v="1"/>
    <x v="2"/>
  </r>
  <r>
    <n v="183"/>
    <n v="51"/>
    <x v="1"/>
    <x v="0"/>
    <x v="0"/>
    <m/>
    <x v="0"/>
    <x v="4"/>
    <x v="1"/>
    <x v="2"/>
  </r>
  <r>
    <n v="184"/>
    <n v="46"/>
    <x v="1"/>
    <x v="0"/>
    <x v="2"/>
    <m/>
    <x v="0"/>
    <x v="2"/>
    <x v="1"/>
    <x v="1"/>
  </r>
  <r>
    <n v="185"/>
    <n v="48"/>
    <x v="1"/>
    <x v="0"/>
    <x v="1"/>
    <m/>
    <x v="0"/>
    <x v="4"/>
    <x v="1"/>
    <x v="2"/>
  </r>
  <r>
    <n v="186"/>
    <n v="59"/>
    <x v="1"/>
    <x v="0"/>
    <x v="1"/>
    <m/>
    <x v="0"/>
    <x v="0"/>
    <x v="1"/>
    <x v="2"/>
  </r>
  <r>
    <n v="187"/>
    <n v="53"/>
    <x v="1"/>
    <x v="0"/>
    <x v="1"/>
    <m/>
    <x v="0"/>
    <x v="0"/>
    <x v="0"/>
    <x v="1"/>
  </r>
  <r>
    <n v="188"/>
    <n v="53"/>
    <x v="1"/>
    <x v="0"/>
    <x v="1"/>
    <m/>
    <x v="0"/>
    <x v="4"/>
    <x v="1"/>
    <x v="4"/>
  </r>
  <r>
    <n v="189"/>
    <n v="36"/>
    <x v="0"/>
    <x v="3"/>
    <x v="0"/>
    <m/>
    <x v="0"/>
    <x v="0"/>
    <x v="1"/>
    <x v="2"/>
  </r>
  <r>
    <n v="190"/>
    <n v="50"/>
    <x v="1"/>
    <x v="0"/>
    <x v="1"/>
    <m/>
    <x v="0"/>
    <x v="4"/>
    <x v="0"/>
    <x v="2"/>
  </r>
  <r>
    <n v="191"/>
    <n v="28"/>
    <x v="1"/>
    <x v="0"/>
    <x v="1"/>
    <m/>
    <x v="0"/>
    <x v="0"/>
    <x v="1"/>
    <x v="0"/>
  </r>
  <r>
    <n v="192"/>
    <n v="34"/>
    <x v="0"/>
    <x v="0"/>
    <x v="0"/>
    <m/>
    <x v="0"/>
    <x v="1"/>
    <x v="1"/>
    <x v="0"/>
  </r>
  <r>
    <n v="193"/>
    <n v="56"/>
    <x v="1"/>
    <x v="0"/>
    <x v="1"/>
    <m/>
    <x v="0"/>
    <x v="3"/>
    <x v="3"/>
    <x v="4"/>
  </r>
  <r>
    <n v="194"/>
    <n v="37"/>
    <x v="1"/>
    <x v="4"/>
    <x v="1"/>
    <s v="-"/>
    <x v="3"/>
    <x v="1"/>
    <x v="1"/>
    <x v="2"/>
  </r>
  <r>
    <n v="195"/>
    <n v="32"/>
    <x v="0"/>
    <x v="0"/>
    <x v="0"/>
    <n v="6"/>
    <x v="0"/>
    <x v="1"/>
    <x v="1"/>
    <x v="2"/>
  </r>
  <r>
    <n v="196"/>
    <n v="21"/>
    <x v="1"/>
    <x v="3"/>
    <x v="0"/>
    <m/>
    <x v="0"/>
    <x v="0"/>
    <x v="1"/>
    <x v="2"/>
  </r>
  <r>
    <n v="197"/>
    <n v="35"/>
    <x v="1"/>
    <x v="0"/>
    <x v="0"/>
    <m/>
    <x v="0"/>
    <x v="0"/>
    <x v="1"/>
    <x v="5"/>
  </r>
  <r>
    <n v="198"/>
    <n v="44"/>
    <x v="1"/>
    <x v="2"/>
    <x v="1"/>
    <m/>
    <x v="0"/>
    <x v="2"/>
    <x v="1"/>
    <x v="2"/>
  </r>
  <r>
    <n v="199"/>
    <n v="50"/>
    <x v="1"/>
    <x v="0"/>
    <x v="1"/>
    <m/>
    <x v="0"/>
    <x v="4"/>
    <x v="1"/>
    <x v="6"/>
  </r>
  <r>
    <n v="200"/>
    <n v="45"/>
    <x v="1"/>
    <x v="2"/>
    <x v="1"/>
    <m/>
    <x v="2"/>
    <x v="2"/>
    <x v="1"/>
    <x v="1"/>
  </r>
  <r>
    <n v="201"/>
    <n v="28"/>
    <x v="1"/>
    <x v="2"/>
    <x v="0"/>
    <m/>
    <x v="2"/>
    <x v="0"/>
    <x v="0"/>
    <x v="1"/>
  </r>
  <r>
    <n v="202"/>
    <n v="47"/>
    <x v="1"/>
    <x v="4"/>
    <x v="1"/>
    <n v="80"/>
    <x v="0"/>
    <x v="2"/>
    <x v="1"/>
    <x v="2"/>
  </r>
  <r>
    <n v="203"/>
    <n v="29"/>
    <x v="1"/>
    <x v="2"/>
    <x v="1"/>
    <m/>
    <x v="2"/>
    <x v="0"/>
    <x v="2"/>
    <x v="5"/>
  </r>
  <r>
    <n v="204"/>
    <n v="61"/>
    <x v="1"/>
    <x v="2"/>
    <x v="1"/>
    <m/>
    <x v="2"/>
    <x v="3"/>
    <x v="1"/>
    <x v="2"/>
  </r>
  <r>
    <n v="205"/>
    <n v="62"/>
    <x v="1"/>
    <x v="3"/>
    <x v="0"/>
    <s v="1 emberem van 24 óra felügyelet"/>
    <x v="0"/>
    <x v="1"/>
    <x v="1"/>
    <x v="0"/>
  </r>
  <r>
    <n v="206"/>
    <n v="53"/>
    <x v="1"/>
    <x v="0"/>
    <x v="1"/>
    <m/>
    <x v="0"/>
    <x v="1"/>
    <x v="1"/>
    <x v="2"/>
  </r>
  <r>
    <n v="207"/>
    <n v="49"/>
    <x v="1"/>
    <x v="1"/>
    <x v="1"/>
    <m/>
    <x v="1"/>
    <x v="2"/>
    <x v="1"/>
    <x v="2"/>
  </r>
  <r>
    <n v="208"/>
    <n v="27"/>
    <x v="0"/>
    <x v="2"/>
    <x v="0"/>
    <m/>
    <x v="0"/>
    <x v="0"/>
    <x v="1"/>
    <x v="1"/>
  </r>
  <r>
    <n v="209"/>
    <n v="55"/>
    <x v="1"/>
    <x v="0"/>
    <x v="1"/>
    <m/>
    <x v="0"/>
    <x v="4"/>
    <x v="1"/>
    <x v="2"/>
  </r>
  <r>
    <n v="210"/>
    <n v="58"/>
    <x v="1"/>
    <x v="0"/>
    <x v="1"/>
    <m/>
    <x v="0"/>
    <x v="4"/>
    <x v="1"/>
    <x v="2"/>
  </r>
  <r>
    <n v="211"/>
    <n v="22"/>
    <x v="1"/>
    <x v="0"/>
    <x v="1"/>
    <m/>
    <x v="0"/>
    <x v="0"/>
    <x v="1"/>
    <x v="1"/>
  </r>
  <r>
    <n v="212"/>
    <n v="51"/>
    <x v="1"/>
    <x v="2"/>
    <x v="1"/>
    <m/>
    <x v="2"/>
    <x v="4"/>
    <x v="1"/>
    <x v="2"/>
  </r>
  <r>
    <n v="213"/>
    <n v="47"/>
    <x v="1"/>
    <x v="4"/>
    <x v="1"/>
    <m/>
    <x v="0"/>
    <x v="2"/>
    <x v="1"/>
    <x v="0"/>
  </r>
  <r>
    <n v="214"/>
    <n v="59"/>
    <x v="1"/>
    <x v="0"/>
    <x v="1"/>
    <m/>
    <x v="0"/>
    <x v="3"/>
    <x v="1"/>
    <x v="2"/>
  </r>
  <r>
    <n v="215"/>
    <n v="42"/>
    <x v="1"/>
    <x v="0"/>
    <x v="1"/>
    <m/>
    <x v="0"/>
    <x v="0"/>
    <x v="0"/>
    <x v="1"/>
  </r>
  <r>
    <n v="216"/>
    <n v="32"/>
    <x v="1"/>
    <x v="0"/>
    <x v="0"/>
    <m/>
    <x v="0"/>
    <x v="0"/>
    <x v="1"/>
    <x v="2"/>
  </r>
  <r>
    <n v="217"/>
    <n v="59"/>
    <x v="1"/>
    <x v="0"/>
    <x v="1"/>
    <m/>
    <x v="0"/>
    <x v="1"/>
    <x v="1"/>
    <x v="2"/>
  </r>
  <r>
    <n v="218"/>
    <n v="51"/>
    <x v="1"/>
    <x v="1"/>
    <x v="1"/>
    <m/>
    <x v="1"/>
    <x v="2"/>
    <x v="1"/>
    <x v="2"/>
  </r>
  <r>
    <n v="219"/>
    <n v="49"/>
    <x v="1"/>
    <x v="0"/>
    <x v="1"/>
    <m/>
    <x v="2"/>
    <x v="4"/>
    <x v="1"/>
    <x v="1"/>
  </r>
  <r>
    <n v="220"/>
    <n v="45"/>
    <x v="0"/>
    <x v="2"/>
    <x v="2"/>
    <s v="100-120"/>
    <x v="2"/>
    <x v="2"/>
    <x v="1"/>
    <x v="1"/>
  </r>
  <r>
    <n v="221"/>
    <n v="54"/>
    <x v="1"/>
    <x v="3"/>
    <x v="1"/>
    <m/>
    <x v="0"/>
    <x v="4"/>
    <x v="1"/>
    <x v="2"/>
  </r>
  <r>
    <n v="222"/>
    <n v="43"/>
    <x v="1"/>
    <x v="0"/>
    <x v="1"/>
    <m/>
    <x v="0"/>
    <x v="0"/>
    <x v="0"/>
    <x v="1"/>
  </r>
  <r>
    <n v="223"/>
    <n v="27"/>
    <x v="0"/>
    <x v="0"/>
    <x v="1"/>
    <m/>
    <x v="0"/>
    <x v="0"/>
    <x v="1"/>
    <x v="1"/>
  </r>
  <r>
    <n v="224"/>
    <n v="29"/>
    <x v="1"/>
    <x v="2"/>
    <x v="1"/>
    <m/>
    <x v="2"/>
    <x v="0"/>
    <x v="1"/>
    <x v="2"/>
  </r>
  <r>
    <n v="225"/>
    <n v="55"/>
    <x v="1"/>
    <x v="0"/>
    <x v="1"/>
    <m/>
    <x v="0"/>
    <x v="4"/>
    <x v="1"/>
    <x v="2"/>
  </r>
  <r>
    <n v="226"/>
    <n v="30"/>
    <x v="0"/>
    <x v="0"/>
    <x v="0"/>
    <m/>
    <x v="0"/>
    <x v="0"/>
    <x v="1"/>
    <x v="2"/>
  </r>
  <r>
    <n v="227"/>
    <n v="32"/>
    <x v="1"/>
    <x v="3"/>
    <x v="1"/>
    <m/>
    <x v="0"/>
    <x v="1"/>
    <x v="3"/>
    <x v="1"/>
  </r>
  <r>
    <n v="228"/>
    <n v="48"/>
    <x v="1"/>
    <x v="0"/>
    <x v="1"/>
    <m/>
    <x v="0"/>
    <x v="2"/>
    <x v="1"/>
    <x v="1"/>
  </r>
  <r>
    <n v="229"/>
    <n v="30"/>
    <x v="0"/>
    <x v="2"/>
    <x v="0"/>
    <n v="20"/>
    <x v="2"/>
    <x v="1"/>
    <x v="1"/>
    <x v="2"/>
  </r>
  <r>
    <n v="230"/>
    <n v="37"/>
    <x v="0"/>
    <x v="2"/>
    <x v="0"/>
    <m/>
    <x v="2"/>
    <x v="1"/>
    <x v="1"/>
    <x v="1"/>
  </r>
  <r>
    <n v="231"/>
    <n v="50"/>
    <x v="1"/>
    <x v="0"/>
    <x v="1"/>
    <m/>
    <x v="0"/>
    <x v="0"/>
    <x v="0"/>
    <x v="0"/>
  </r>
  <r>
    <n v="232"/>
    <n v="22"/>
    <x v="1"/>
    <x v="0"/>
    <x v="0"/>
    <m/>
    <x v="0"/>
    <x v="0"/>
    <x v="1"/>
    <x v="1"/>
  </r>
  <r>
    <n v="233"/>
    <n v="47"/>
    <x v="0"/>
    <x v="0"/>
    <x v="2"/>
    <n v="100"/>
    <x v="0"/>
    <x v="0"/>
    <x v="1"/>
    <x v="1"/>
  </r>
  <r>
    <n v="234"/>
    <n v="25"/>
    <x v="1"/>
    <x v="0"/>
    <x v="1"/>
    <m/>
    <x v="0"/>
    <x v="0"/>
    <x v="1"/>
    <x v="1"/>
  </r>
  <r>
    <n v="235"/>
    <n v="50"/>
    <x v="1"/>
    <x v="0"/>
    <x v="1"/>
    <m/>
    <x v="0"/>
    <x v="4"/>
    <x v="1"/>
    <x v="2"/>
  </r>
  <r>
    <n v="236"/>
    <n v="49"/>
    <x v="1"/>
    <x v="2"/>
    <x v="1"/>
    <m/>
    <x v="2"/>
    <x v="2"/>
    <x v="1"/>
    <x v="2"/>
  </r>
  <r>
    <n v="237"/>
    <n v="27"/>
    <x v="1"/>
    <x v="1"/>
    <x v="1"/>
    <m/>
    <x v="1"/>
    <x v="0"/>
    <x v="1"/>
    <x v="1"/>
  </r>
  <r>
    <n v="238"/>
    <n v="37"/>
    <x v="0"/>
    <x v="2"/>
    <x v="0"/>
    <m/>
    <x v="2"/>
    <x v="1"/>
    <x v="1"/>
    <x v="1"/>
  </r>
  <r>
    <n v="239"/>
    <n v="64"/>
    <x v="1"/>
    <x v="2"/>
    <x v="1"/>
    <m/>
    <x v="2"/>
    <x v="1"/>
    <x v="1"/>
    <x v="2"/>
  </r>
  <r>
    <n v="240"/>
    <n v="40"/>
    <x v="0"/>
    <x v="0"/>
    <x v="0"/>
    <m/>
    <x v="0"/>
    <x v="0"/>
    <x v="1"/>
    <x v="2"/>
  </r>
  <r>
    <n v="241"/>
    <n v="50"/>
    <x v="1"/>
    <x v="4"/>
    <x v="2"/>
    <n v="20"/>
    <x v="0"/>
    <x v="4"/>
    <x v="1"/>
    <x v="2"/>
  </r>
  <r>
    <n v="242"/>
    <n v="27"/>
    <x v="1"/>
    <x v="0"/>
    <x v="1"/>
    <m/>
    <x v="0"/>
    <x v="0"/>
    <x v="1"/>
    <x v="2"/>
  </r>
  <r>
    <n v="243"/>
    <n v="36"/>
    <x v="1"/>
    <x v="1"/>
    <x v="0"/>
    <m/>
    <x v="1"/>
    <x v="1"/>
    <x v="1"/>
    <x v="2"/>
  </r>
  <r>
    <n v="244"/>
    <n v="25"/>
    <x v="0"/>
    <x v="0"/>
    <x v="0"/>
    <m/>
    <x v="0"/>
    <x v="0"/>
    <x v="1"/>
    <x v="0"/>
  </r>
  <r>
    <n v="245"/>
    <n v="49"/>
    <x v="1"/>
    <x v="0"/>
    <x v="1"/>
    <m/>
    <x v="0"/>
    <x v="4"/>
    <x v="1"/>
    <x v="2"/>
  </r>
  <r>
    <n v="246"/>
    <n v="36"/>
    <x v="0"/>
    <x v="2"/>
    <x v="1"/>
    <m/>
    <x v="2"/>
    <x v="1"/>
    <x v="2"/>
    <x v="4"/>
  </r>
  <r>
    <n v="247"/>
    <n v="45"/>
    <x v="1"/>
    <x v="3"/>
    <x v="1"/>
    <m/>
    <x v="0"/>
    <x v="0"/>
    <x v="1"/>
    <x v="2"/>
  </r>
  <r>
    <n v="248"/>
    <n v="43"/>
    <x v="0"/>
    <x v="0"/>
    <x v="1"/>
    <m/>
    <x v="0"/>
    <x v="2"/>
    <x v="1"/>
    <x v="2"/>
  </r>
  <r>
    <n v="249"/>
    <n v="34"/>
    <x v="1"/>
    <x v="0"/>
    <x v="1"/>
    <m/>
    <x v="0"/>
    <x v="1"/>
    <x v="1"/>
    <x v="2"/>
  </r>
  <r>
    <n v="250"/>
    <n v="53"/>
    <x v="1"/>
    <x v="0"/>
    <x v="1"/>
    <m/>
    <x v="0"/>
    <x v="4"/>
    <x v="1"/>
    <x v="1"/>
  </r>
  <r>
    <n v="251"/>
    <n v="46"/>
    <x v="1"/>
    <x v="0"/>
    <x v="1"/>
    <m/>
    <x v="0"/>
    <x v="1"/>
    <x v="1"/>
    <x v="0"/>
  </r>
  <r>
    <n v="252"/>
    <n v="25"/>
    <x v="0"/>
    <x v="0"/>
    <x v="0"/>
    <m/>
    <x v="0"/>
    <x v="0"/>
    <x v="1"/>
    <x v="2"/>
  </r>
  <r>
    <n v="253"/>
    <n v="48"/>
    <x v="1"/>
    <x v="0"/>
    <x v="1"/>
    <m/>
    <x v="0"/>
    <x v="2"/>
    <x v="1"/>
    <x v="2"/>
  </r>
  <r>
    <n v="254"/>
    <n v="31"/>
    <x v="0"/>
    <x v="0"/>
    <x v="0"/>
    <m/>
    <x v="0"/>
    <x v="0"/>
    <x v="1"/>
    <x v="0"/>
  </r>
  <r>
    <n v="255"/>
    <n v="43"/>
    <x v="1"/>
    <x v="0"/>
    <x v="1"/>
    <m/>
    <x v="0"/>
    <x v="1"/>
    <x v="0"/>
    <x v="5"/>
  </r>
  <r>
    <n v="256"/>
    <n v="27"/>
    <x v="1"/>
    <x v="0"/>
    <x v="2"/>
    <n v="90"/>
    <x v="0"/>
    <x v="0"/>
    <x v="0"/>
    <x v="0"/>
  </r>
  <r>
    <n v="257"/>
    <n v="37"/>
    <x v="1"/>
    <x v="1"/>
    <x v="0"/>
    <s v="."/>
    <x v="1"/>
    <x v="1"/>
    <x v="1"/>
    <x v="2"/>
  </r>
  <r>
    <n v="258"/>
    <n v="44"/>
    <x v="0"/>
    <x v="0"/>
    <x v="0"/>
    <m/>
    <x v="0"/>
    <x v="2"/>
    <x v="1"/>
    <x v="2"/>
  </r>
  <r>
    <n v="259"/>
    <n v="51"/>
    <x v="0"/>
    <x v="2"/>
    <x v="0"/>
    <m/>
    <x v="2"/>
    <x v="0"/>
    <x v="1"/>
    <x v="2"/>
  </r>
  <r>
    <n v="260"/>
    <n v="45"/>
    <x v="1"/>
    <x v="0"/>
    <x v="2"/>
    <m/>
    <x v="0"/>
    <x v="2"/>
    <x v="1"/>
    <x v="1"/>
  </r>
  <r>
    <n v="261"/>
    <n v="48"/>
    <x v="1"/>
    <x v="0"/>
    <x v="1"/>
    <m/>
    <x v="0"/>
    <x v="4"/>
    <x v="1"/>
    <x v="2"/>
  </r>
  <r>
    <n v="262"/>
    <n v="53"/>
    <x v="1"/>
    <x v="0"/>
    <x v="1"/>
    <m/>
    <x v="0"/>
    <x v="2"/>
    <x v="1"/>
    <x v="2"/>
  </r>
  <r>
    <n v="263"/>
    <n v="42"/>
    <x v="1"/>
    <x v="3"/>
    <x v="2"/>
    <n v="20"/>
    <x v="0"/>
    <x v="1"/>
    <x v="1"/>
    <x v="2"/>
  </r>
  <r>
    <n v="264"/>
    <n v="37"/>
    <x v="1"/>
    <x v="0"/>
    <x v="1"/>
    <m/>
    <x v="0"/>
    <x v="1"/>
    <x v="0"/>
    <x v="2"/>
  </r>
  <r>
    <n v="265"/>
    <n v="54"/>
    <x v="1"/>
    <x v="0"/>
    <x v="1"/>
    <m/>
    <x v="0"/>
    <x v="4"/>
    <x v="1"/>
    <x v="2"/>
  </r>
  <r>
    <n v="266"/>
    <n v="58"/>
    <x v="0"/>
    <x v="2"/>
    <x v="1"/>
    <m/>
    <x v="2"/>
    <x v="4"/>
    <x v="1"/>
    <x v="0"/>
  </r>
  <r>
    <n v="267"/>
    <n v="21"/>
    <x v="0"/>
    <x v="3"/>
    <x v="0"/>
    <m/>
    <x v="0"/>
    <x v="0"/>
    <x v="1"/>
    <x v="2"/>
  </r>
  <r>
    <n v="268"/>
    <n v="47"/>
    <x v="1"/>
    <x v="0"/>
    <x v="1"/>
    <m/>
    <x v="0"/>
    <x v="0"/>
    <x v="1"/>
    <x v="2"/>
  </r>
  <r>
    <n v="269"/>
    <n v="58"/>
    <x v="1"/>
    <x v="2"/>
    <x v="1"/>
    <m/>
    <x v="2"/>
    <x v="2"/>
    <x v="1"/>
    <x v="2"/>
  </r>
  <r>
    <n v="270"/>
    <n v="38"/>
    <x v="0"/>
    <x v="0"/>
    <x v="1"/>
    <m/>
    <x v="0"/>
    <x v="1"/>
    <x v="1"/>
    <x v="2"/>
  </r>
  <r>
    <n v="271"/>
    <n v="52"/>
    <x v="1"/>
    <x v="0"/>
    <x v="1"/>
    <m/>
    <x v="0"/>
    <x v="4"/>
    <x v="1"/>
    <x v="2"/>
  </r>
  <r>
    <n v="272"/>
    <n v="40"/>
    <x v="1"/>
    <x v="0"/>
    <x v="1"/>
    <m/>
    <x v="0"/>
    <x v="0"/>
    <x v="1"/>
    <x v="2"/>
  </r>
  <r>
    <n v="273"/>
    <n v="53"/>
    <x v="1"/>
    <x v="1"/>
    <x v="2"/>
    <n v="50"/>
    <x v="1"/>
    <x v="1"/>
    <x v="1"/>
    <x v="1"/>
  </r>
  <r>
    <n v="274"/>
    <n v="54"/>
    <x v="1"/>
    <x v="1"/>
    <x v="1"/>
    <m/>
    <x v="1"/>
    <x v="2"/>
    <x v="1"/>
    <x v="2"/>
  </r>
  <r>
    <n v="275"/>
    <n v="54"/>
    <x v="1"/>
    <x v="1"/>
    <x v="1"/>
    <m/>
    <x v="1"/>
    <x v="2"/>
    <x v="1"/>
    <x v="2"/>
  </r>
  <r>
    <n v="276"/>
    <n v="51"/>
    <x v="0"/>
    <x v="2"/>
    <x v="0"/>
    <m/>
    <x v="2"/>
    <x v="2"/>
    <x v="1"/>
    <x v="2"/>
  </r>
  <r>
    <n v="277"/>
    <n v="25"/>
    <x v="1"/>
    <x v="0"/>
    <x v="1"/>
    <m/>
    <x v="0"/>
    <x v="0"/>
    <x v="1"/>
    <x v="1"/>
  </r>
  <r>
    <n v="278"/>
    <n v="51"/>
    <x v="1"/>
    <x v="0"/>
    <x v="1"/>
    <m/>
    <x v="0"/>
    <x v="1"/>
    <x v="1"/>
    <x v="2"/>
  </r>
  <r>
    <n v="279"/>
    <n v="23"/>
    <x v="0"/>
    <x v="0"/>
    <x v="1"/>
    <m/>
    <x v="0"/>
    <x v="0"/>
    <x v="1"/>
    <x v="2"/>
  </r>
  <r>
    <n v="280"/>
    <n v="25"/>
    <x v="1"/>
    <x v="3"/>
    <x v="1"/>
    <m/>
    <x v="0"/>
    <x v="0"/>
    <x v="1"/>
    <x v="4"/>
  </r>
  <r>
    <n v="281"/>
    <n v="47"/>
    <x v="1"/>
    <x v="1"/>
    <x v="1"/>
    <m/>
    <x v="1"/>
    <x v="2"/>
    <x v="0"/>
    <x v="0"/>
  </r>
  <r>
    <n v="282"/>
    <n v="49"/>
    <x v="1"/>
    <x v="1"/>
    <x v="1"/>
    <m/>
    <x v="1"/>
    <x v="4"/>
    <x v="1"/>
    <x v="2"/>
  </r>
  <r>
    <n v="283"/>
    <n v="53"/>
    <x v="1"/>
    <x v="0"/>
    <x v="1"/>
    <m/>
    <x v="0"/>
    <x v="4"/>
    <x v="2"/>
    <x v="4"/>
  </r>
  <r>
    <n v="284"/>
    <n v="58"/>
    <x v="1"/>
    <x v="3"/>
    <x v="1"/>
    <m/>
    <x v="0"/>
    <x v="0"/>
    <x v="1"/>
    <x v="2"/>
  </r>
  <r>
    <n v="285"/>
    <n v="30"/>
    <x v="1"/>
    <x v="2"/>
    <x v="1"/>
    <m/>
    <x v="2"/>
    <x v="0"/>
    <x v="1"/>
    <x v="2"/>
  </r>
  <r>
    <n v="286"/>
    <n v="48"/>
    <x v="1"/>
    <x v="0"/>
    <x v="1"/>
    <m/>
    <x v="0"/>
    <x v="0"/>
    <x v="1"/>
    <x v="2"/>
  </r>
  <r>
    <n v="287"/>
    <n v="28"/>
    <x v="1"/>
    <x v="0"/>
    <x v="0"/>
    <m/>
    <x v="0"/>
    <x v="0"/>
    <x v="0"/>
    <x v="2"/>
  </r>
  <r>
    <n v="288"/>
    <n v="26"/>
    <x v="1"/>
    <x v="1"/>
    <x v="1"/>
    <m/>
    <x v="1"/>
    <x v="0"/>
    <x v="0"/>
    <x v="1"/>
  </r>
  <r>
    <n v="289"/>
    <n v="26"/>
    <x v="0"/>
    <x v="0"/>
    <x v="0"/>
    <m/>
    <x v="0"/>
    <x v="0"/>
    <x v="0"/>
    <x v="3"/>
  </r>
  <r>
    <n v="290"/>
    <n v="50"/>
    <x v="1"/>
    <x v="0"/>
    <x v="1"/>
    <m/>
    <x v="0"/>
    <x v="0"/>
    <x v="1"/>
    <x v="2"/>
  </r>
  <r>
    <n v="291"/>
    <n v="42"/>
    <x v="1"/>
    <x v="2"/>
    <x v="1"/>
    <m/>
    <x v="2"/>
    <x v="0"/>
    <x v="2"/>
    <x v="3"/>
  </r>
  <r>
    <n v="292"/>
    <n v="27"/>
    <x v="1"/>
    <x v="0"/>
    <x v="1"/>
    <m/>
    <x v="3"/>
    <x v="0"/>
    <x v="1"/>
    <x v="2"/>
  </r>
  <r>
    <n v="293"/>
    <n v="26"/>
    <x v="0"/>
    <x v="1"/>
    <x v="0"/>
    <m/>
    <x v="1"/>
    <x v="0"/>
    <x v="1"/>
    <x v="2"/>
  </r>
  <r>
    <n v="294"/>
    <n v="21"/>
    <x v="1"/>
    <x v="0"/>
    <x v="1"/>
    <m/>
    <x v="0"/>
    <x v="0"/>
    <x v="1"/>
    <x v="1"/>
  </r>
  <r>
    <n v="295"/>
    <n v="57"/>
    <x v="1"/>
    <x v="0"/>
    <x v="1"/>
    <m/>
    <x v="0"/>
    <x v="4"/>
    <x v="1"/>
    <x v="2"/>
  </r>
  <r>
    <n v="296"/>
    <n v="63"/>
    <x v="0"/>
    <x v="0"/>
    <x v="0"/>
    <n v="6"/>
    <x v="0"/>
    <x v="3"/>
    <x v="0"/>
    <x v="1"/>
  </r>
  <r>
    <n v="297"/>
    <n v="34"/>
    <x v="1"/>
    <x v="0"/>
    <x v="1"/>
    <m/>
    <x v="0"/>
    <x v="1"/>
    <x v="1"/>
    <x v="0"/>
  </r>
  <r>
    <n v="298"/>
    <n v="50"/>
    <x v="1"/>
    <x v="2"/>
    <x v="1"/>
    <m/>
    <x v="2"/>
    <x v="4"/>
    <x v="1"/>
    <x v="0"/>
  </r>
  <r>
    <n v="299"/>
    <n v="45"/>
    <x v="1"/>
    <x v="1"/>
    <x v="2"/>
    <n v="45"/>
    <x v="1"/>
    <x v="2"/>
    <x v="1"/>
    <x v="1"/>
  </r>
  <r>
    <n v="300"/>
    <n v="52"/>
    <x v="1"/>
    <x v="0"/>
    <x v="1"/>
    <m/>
    <x v="0"/>
    <x v="4"/>
    <x v="0"/>
    <x v="0"/>
  </r>
  <r>
    <n v="301"/>
    <n v="31"/>
    <x v="0"/>
    <x v="2"/>
    <x v="0"/>
    <m/>
    <x v="2"/>
    <x v="0"/>
    <x v="1"/>
    <x v="1"/>
  </r>
  <r>
    <n v="302"/>
    <n v="38"/>
    <x v="1"/>
    <x v="0"/>
    <x v="1"/>
    <m/>
    <x v="0"/>
    <x v="2"/>
    <x v="1"/>
    <x v="2"/>
  </r>
  <r>
    <n v="303"/>
    <n v="28"/>
    <x v="1"/>
    <x v="2"/>
    <x v="1"/>
    <m/>
    <x v="2"/>
    <x v="0"/>
    <x v="1"/>
    <x v="2"/>
  </r>
  <r>
    <n v="304"/>
    <n v="55"/>
    <x v="1"/>
    <x v="0"/>
    <x v="1"/>
    <m/>
    <x v="0"/>
    <x v="0"/>
    <x v="1"/>
    <x v="1"/>
  </r>
  <r>
    <n v="305"/>
    <n v="44"/>
    <x v="1"/>
    <x v="2"/>
    <x v="1"/>
    <m/>
    <x v="2"/>
    <x v="2"/>
    <x v="1"/>
    <x v="2"/>
  </r>
  <r>
    <n v="306"/>
    <n v="29"/>
    <x v="0"/>
    <x v="0"/>
    <x v="0"/>
    <m/>
    <x v="0"/>
    <x v="0"/>
    <x v="1"/>
    <x v="3"/>
  </r>
  <r>
    <n v="307"/>
    <n v="55"/>
    <x v="1"/>
    <x v="0"/>
    <x v="1"/>
    <m/>
    <x v="0"/>
    <x v="2"/>
    <x v="1"/>
    <x v="1"/>
  </r>
  <r>
    <n v="308"/>
    <n v="43"/>
    <x v="1"/>
    <x v="2"/>
    <x v="1"/>
    <m/>
    <x v="2"/>
    <x v="2"/>
    <x v="1"/>
    <x v="2"/>
  </r>
  <r>
    <n v="309"/>
    <n v="30"/>
    <x v="1"/>
    <x v="2"/>
    <x v="1"/>
    <m/>
    <x v="2"/>
    <x v="0"/>
    <x v="0"/>
    <x v="1"/>
  </r>
  <r>
    <n v="310"/>
    <n v="39"/>
    <x v="0"/>
    <x v="1"/>
    <x v="0"/>
    <m/>
    <x v="1"/>
    <x v="1"/>
    <x v="1"/>
    <x v="2"/>
  </r>
  <r>
    <n v="311"/>
    <n v="51"/>
    <x v="0"/>
    <x v="4"/>
    <x v="0"/>
    <m/>
    <x v="3"/>
    <x v="1"/>
    <x v="0"/>
    <x v="1"/>
  </r>
  <r>
    <n v="312"/>
    <n v="49"/>
    <x v="1"/>
    <x v="0"/>
    <x v="1"/>
    <m/>
    <x v="0"/>
    <x v="4"/>
    <x v="2"/>
    <x v="4"/>
  </r>
  <r>
    <n v="313"/>
    <n v="32"/>
    <x v="0"/>
    <x v="0"/>
    <x v="0"/>
    <s v="20-60"/>
    <x v="0"/>
    <x v="1"/>
    <x v="1"/>
    <x v="1"/>
  </r>
  <r>
    <n v="314"/>
    <n v="34"/>
    <x v="0"/>
    <x v="1"/>
    <x v="1"/>
    <m/>
    <x v="1"/>
    <x v="0"/>
    <x v="1"/>
    <x v="2"/>
  </r>
  <r>
    <n v="315"/>
    <n v="23"/>
    <x v="1"/>
    <x v="0"/>
    <x v="0"/>
    <m/>
    <x v="0"/>
    <x v="0"/>
    <x v="1"/>
    <x v="2"/>
  </r>
  <r>
    <n v="316"/>
    <n v="45"/>
    <x v="1"/>
    <x v="2"/>
    <x v="1"/>
    <m/>
    <x v="2"/>
    <x v="2"/>
    <x v="1"/>
    <x v="2"/>
  </r>
  <r>
    <n v="317"/>
    <n v="48"/>
    <x v="1"/>
    <x v="3"/>
    <x v="1"/>
    <m/>
    <x v="0"/>
    <x v="1"/>
    <x v="1"/>
    <x v="2"/>
  </r>
  <r>
    <n v="318"/>
    <n v="50"/>
    <x v="0"/>
    <x v="3"/>
    <x v="0"/>
    <m/>
    <x v="0"/>
    <x v="4"/>
    <x v="1"/>
    <x v="2"/>
  </r>
  <r>
    <n v="319"/>
    <n v="29"/>
    <x v="1"/>
    <x v="2"/>
    <x v="0"/>
    <m/>
    <x v="2"/>
    <x v="0"/>
    <x v="1"/>
    <x v="1"/>
  </r>
  <r>
    <n v="320"/>
    <n v="62"/>
    <x v="1"/>
    <x v="2"/>
    <x v="1"/>
    <m/>
    <x v="2"/>
    <x v="3"/>
    <x v="1"/>
    <x v="2"/>
  </r>
  <r>
    <n v="321"/>
    <n v="26"/>
    <x v="1"/>
    <x v="0"/>
    <x v="1"/>
    <m/>
    <x v="0"/>
    <x v="0"/>
    <x v="1"/>
    <x v="2"/>
  </r>
  <r>
    <n v="322"/>
    <n v="51"/>
    <x v="1"/>
    <x v="3"/>
    <x v="1"/>
    <m/>
    <x v="0"/>
    <x v="4"/>
    <x v="1"/>
    <x v="2"/>
  </r>
  <r>
    <n v="323"/>
    <n v="48"/>
    <x v="1"/>
    <x v="2"/>
    <x v="1"/>
    <m/>
    <x v="2"/>
    <x v="2"/>
    <x v="1"/>
    <x v="2"/>
  </r>
  <r>
    <n v="324"/>
    <n v="25"/>
    <x v="1"/>
    <x v="0"/>
    <x v="1"/>
    <m/>
    <x v="0"/>
    <x v="0"/>
    <x v="1"/>
    <x v="2"/>
  </r>
  <r>
    <n v="325"/>
    <n v="39"/>
    <x v="1"/>
    <x v="2"/>
    <x v="0"/>
    <s v="Változó "/>
    <x v="2"/>
    <x v="2"/>
    <x v="1"/>
    <x v="2"/>
  </r>
  <r>
    <n v="326"/>
    <n v="23"/>
    <x v="1"/>
    <x v="0"/>
    <x v="1"/>
    <m/>
    <x v="0"/>
    <x v="0"/>
    <x v="1"/>
    <x v="2"/>
  </r>
  <r>
    <n v="327"/>
    <n v="50"/>
    <x v="1"/>
    <x v="2"/>
    <x v="1"/>
    <m/>
    <x v="2"/>
    <x v="4"/>
    <x v="1"/>
    <x v="2"/>
  </r>
  <r>
    <n v="328"/>
    <n v="56"/>
    <x v="1"/>
    <x v="0"/>
    <x v="1"/>
    <m/>
    <x v="0"/>
    <x v="4"/>
    <x v="1"/>
    <x v="2"/>
  </r>
  <r>
    <n v="329"/>
    <n v="30"/>
    <x v="0"/>
    <x v="0"/>
    <x v="0"/>
    <m/>
    <x v="0"/>
    <x v="0"/>
    <x v="1"/>
    <x v="1"/>
  </r>
  <r>
    <n v="330"/>
    <n v="54"/>
    <x v="1"/>
    <x v="0"/>
    <x v="1"/>
    <m/>
    <x v="0"/>
    <x v="4"/>
    <x v="1"/>
    <x v="2"/>
  </r>
  <r>
    <n v="331"/>
    <n v="24"/>
    <x v="1"/>
    <x v="2"/>
    <x v="1"/>
    <m/>
    <x v="2"/>
    <x v="0"/>
    <x v="0"/>
    <x v="1"/>
  </r>
  <r>
    <n v="332"/>
    <n v="45"/>
    <x v="1"/>
    <x v="3"/>
    <x v="1"/>
    <m/>
    <x v="0"/>
    <x v="2"/>
    <x v="1"/>
    <x v="1"/>
  </r>
  <r>
    <n v="333"/>
    <n v="47"/>
    <x v="1"/>
    <x v="0"/>
    <x v="1"/>
    <m/>
    <x v="0"/>
    <x v="0"/>
    <x v="1"/>
    <x v="0"/>
  </r>
  <r>
    <n v="334"/>
    <n v="42"/>
    <x v="1"/>
    <x v="0"/>
    <x v="1"/>
    <m/>
    <x v="0"/>
    <x v="1"/>
    <x v="1"/>
    <x v="1"/>
  </r>
  <r>
    <n v="335"/>
    <n v="59"/>
    <x v="1"/>
    <x v="0"/>
    <x v="1"/>
    <m/>
    <x v="0"/>
    <x v="4"/>
    <x v="1"/>
    <x v="2"/>
  </r>
  <r>
    <n v="336"/>
    <n v="37"/>
    <x v="0"/>
    <x v="2"/>
    <x v="0"/>
    <m/>
    <x v="0"/>
    <x v="1"/>
    <x v="1"/>
    <x v="2"/>
  </r>
  <r>
    <n v="337"/>
    <n v="27"/>
    <x v="0"/>
    <x v="0"/>
    <x v="0"/>
    <m/>
    <x v="0"/>
    <x v="0"/>
    <x v="1"/>
    <x v="2"/>
  </r>
  <r>
    <n v="338"/>
    <n v="59"/>
    <x v="1"/>
    <x v="0"/>
    <x v="1"/>
    <m/>
    <x v="0"/>
    <x v="0"/>
    <x v="1"/>
    <x v="0"/>
  </r>
  <r>
    <n v="339"/>
    <n v="56"/>
    <x v="1"/>
    <x v="0"/>
    <x v="1"/>
    <m/>
    <x v="0"/>
    <x v="4"/>
    <x v="1"/>
    <x v="1"/>
  </r>
  <r>
    <n v="340"/>
    <n v="45"/>
    <x v="1"/>
    <x v="1"/>
    <x v="1"/>
    <m/>
    <x v="2"/>
    <x v="1"/>
    <x v="1"/>
    <x v="2"/>
  </r>
  <r>
    <n v="341"/>
    <n v="49"/>
    <x v="1"/>
    <x v="2"/>
    <x v="1"/>
    <m/>
    <x v="2"/>
    <x v="4"/>
    <x v="1"/>
    <x v="2"/>
  </r>
  <r>
    <n v="342"/>
    <n v="23"/>
    <x v="1"/>
    <x v="1"/>
    <x v="1"/>
    <m/>
    <x v="1"/>
    <x v="0"/>
    <x v="0"/>
    <x v="1"/>
  </r>
  <r>
    <n v="343"/>
    <n v="54"/>
    <x v="1"/>
    <x v="3"/>
    <x v="1"/>
    <m/>
    <x v="0"/>
    <x v="4"/>
    <x v="1"/>
    <x v="0"/>
  </r>
  <r>
    <n v="344"/>
    <n v="55"/>
    <x v="1"/>
    <x v="3"/>
    <x v="1"/>
    <m/>
    <x v="0"/>
    <x v="2"/>
    <x v="0"/>
    <x v="1"/>
  </r>
  <r>
    <n v="345"/>
    <n v="50"/>
    <x v="1"/>
    <x v="2"/>
    <x v="1"/>
    <m/>
    <x v="0"/>
    <x v="0"/>
    <x v="0"/>
    <x v="0"/>
  </r>
  <r>
    <n v="346"/>
    <n v="33"/>
    <x v="0"/>
    <x v="0"/>
    <x v="2"/>
    <n v="60"/>
    <x v="0"/>
    <x v="1"/>
    <x v="0"/>
    <x v="4"/>
  </r>
  <r>
    <n v="347"/>
    <n v="39"/>
    <x v="0"/>
    <x v="1"/>
    <x v="2"/>
    <n v="30"/>
    <x v="1"/>
    <x v="0"/>
    <x v="1"/>
    <x v="2"/>
  </r>
  <r>
    <n v="348"/>
    <n v="58"/>
    <x v="0"/>
    <x v="2"/>
    <x v="2"/>
    <n v="20"/>
    <x v="2"/>
    <x v="1"/>
    <x v="1"/>
    <x v="1"/>
  </r>
  <r>
    <n v="349"/>
    <n v="31"/>
    <x v="1"/>
    <x v="2"/>
    <x v="2"/>
    <n v="75"/>
    <x v="2"/>
    <x v="0"/>
    <x v="1"/>
    <x v="5"/>
  </r>
  <r>
    <n v="350"/>
    <n v="42"/>
    <x v="0"/>
    <x v="1"/>
    <x v="2"/>
    <n v="15"/>
    <x v="1"/>
    <x v="1"/>
    <x v="1"/>
    <x v="2"/>
  </r>
  <r>
    <n v="351"/>
    <n v="26"/>
    <x v="1"/>
    <x v="3"/>
    <x v="1"/>
    <m/>
    <x v="3"/>
    <x v="0"/>
    <x v="0"/>
    <x v="0"/>
  </r>
  <r>
    <n v="352"/>
    <n v="28"/>
    <x v="0"/>
    <x v="4"/>
    <x v="2"/>
    <n v="80"/>
    <x v="3"/>
    <x v="0"/>
    <x v="0"/>
    <x v="5"/>
  </r>
  <r>
    <n v="353"/>
    <n v="48"/>
    <x v="0"/>
    <x v="1"/>
    <x v="0"/>
    <m/>
    <x v="1"/>
    <x v="1"/>
    <x v="1"/>
    <x v="2"/>
  </r>
  <r>
    <n v="354"/>
    <n v="39"/>
    <x v="1"/>
    <x v="0"/>
    <x v="2"/>
    <n v="100"/>
    <x v="0"/>
    <x v="1"/>
    <x v="3"/>
    <x v="4"/>
  </r>
  <r>
    <n v="355"/>
    <n v="36"/>
    <x v="0"/>
    <x v="0"/>
    <x v="2"/>
    <n v="40"/>
    <x v="0"/>
    <x v="1"/>
    <x v="1"/>
    <x v="1"/>
  </r>
  <r>
    <n v="356"/>
    <n v="59"/>
    <x v="1"/>
    <x v="1"/>
    <x v="2"/>
    <s v="10-20"/>
    <x v="1"/>
    <x v="2"/>
    <x v="1"/>
    <x v="1"/>
  </r>
  <r>
    <n v="358"/>
    <n v="55"/>
    <x v="1"/>
    <x v="1"/>
    <x v="2"/>
    <n v="100"/>
    <x v="1"/>
    <x v="2"/>
    <x v="0"/>
    <x v="0"/>
  </r>
  <r>
    <n v="359"/>
    <n v="44"/>
    <x v="0"/>
    <x v="2"/>
    <x v="0"/>
    <m/>
    <x v="2"/>
    <x v="2"/>
    <x v="1"/>
    <x v="2"/>
  </r>
  <r>
    <n v="360"/>
    <n v="46"/>
    <x v="1"/>
    <x v="2"/>
    <x v="1"/>
    <m/>
    <x v="2"/>
    <x v="2"/>
    <x v="1"/>
    <x v="0"/>
  </r>
  <r>
    <n v="361"/>
    <n v="43"/>
    <x v="1"/>
    <x v="2"/>
    <x v="1"/>
    <m/>
    <x v="2"/>
    <x v="2"/>
    <x v="1"/>
    <x v="1"/>
  </r>
  <r>
    <n v="362"/>
    <n v="27"/>
    <x v="1"/>
    <x v="2"/>
    <x v="1"/>
    <m/>
    <x v="2"/>
    <x v="0"/>
    <x v="1"/>
    <x v="0"/>
  </r>
  <r>
    <n v="363"/>
    <n v="54"/>
    <x v="1"/>
    <x v="2"/>
    <x v="1"/>
    <m/>
    <x v="2"/>
    <x v="4"/>
    <x v="1"/>
    <x v="4"/>
  </r>
  <r>
    <n v="364"/>
    <n v="50"/>
    <x v="1"/>
    <x v="0"/>
    <x v="1"/>
    <m/>
    <x v="0"/>
    <x v="4"/>
    <x v="1"/>
    <x v="1"/>
  </r>
  <r>
    <n v="365"/>
    <n v="57"/>
    <x v="1"/>
    <x v="0"/>
    <x v="1"/>
    <m/>
    <x v="0"/>
    <x v="4"/>
    <x v="0"/>
    <x v="0"/>
  </r>
  <r>
    <n v="366"/>
    <n v="42"/>
    <x v="1"/>
    <x v="4"/>
    <x v="1"/>
    <m/>
    <x v="3"/>
    <x v="0"/>
    <x v="3"/>
    <x v="4"/>
  </r>
  <r>
    <n v="367"/>
    <n v="30"/>
    <x v="0"/>
    <x v="0"/>
    <x v="1"/>
    <m/>
    <x v="0"/>
    <x v="0"/>
    <x v="1"/>
    <x v="6"/>
  </r>
  <r>
    <n v="368"/>
    <n v="44"/>
    <x v="1"/>
    <x v="0"/>
    <x v="2"/>
    <m/>
    <x v="0"/>
    <x v="2"/>
    <x v="1"/>
    <x v="2"/>
  </r>
  <r>
    <n v="369"/>
    <n v="50"/>
    <x v="0"/>
    <x v="2"/>
    <x v="2"/>
    <n v="55"/>
    <x v="2"/>
    <x v="1"/>
    <x v="1"/>
    <x v="2"/>
  </r>
  <r>
    <n v="370"/>
    <n v="26"/>
    <x v="0"/>
    <x v="2"/>
    <x v="2"/>
    <n v="80"/>
    <x v="2"/>
    <x v="0"/>
    <x v="0"/>
    <x v="5"/>
  </r>
  <r>
    <n v="371"/>
    <n v="36"/>
    <x v="0"/>
    <x v="2"/>
    <x v="2"/>
    <n v="24"/>
    <x v="2"/>
    <x v="1"/>
    <x v="1"/>
    <x v="2"/>
  </r>
  <r>
    <n v="372"/>
    <n v="30"/>
    <x v="1"/>
    <x v="0"/>
    <x v="2"/>
    <n v="80"/>
    <x v="0"/>
    <x v="1"/>
    <x v="3"/>
    <x v="5"/>
  </r>
  <r>
    <n v="373"/>
    <n v="32"/>
    <x v="1"/>
    <x v="0"/>
    <x v="2"/>
    <n v="20"/>
    <x v="0"/>
    <x v="1"/>
    <x v="1"/>
    <x v="2"/>
  </r>
  <r>
    <n v="374"/>
    <n v="42"/>
    <x v="1"/>
    <x v="2"/>
    <x v="2"/>
    <n v="25"/>
    <x v="2"/>
    <x v="1"/>
    <x v="1"/>
    <x v="1"/>
  </r>
  <r>
    <n v="375"/>
    <n v="45"/>
    <x v="0"/>
    <x v="2"/>
    <x v="0"/>
    <m/>
    <x v="2"/>
    <x v="2"/>
    <x v="1"/>
    <x v="0"/>
  </r>
  <r>
    <n v="376"/>
    <n v="52"/>
    <x v="0"/>
    <x v="0"/>
    <x v="0"/>
    <m/>
    <x v="0"/>
    <x v="4"/>
    <x v="3"/>
    <x v="4"/>
  </r>
  <r>
    <n v="377"/>
    <n v="60"/>
    <x v="0"/>
    <x v="2"/>
    <x v="0"/>
    <m/>
    <x v="2"/>
    <x v="2"/>
    <x v="0"/>
    <x v="0"/>
  </r>
  <r>
    <n v="378"/>
    <n v="25"/>
    <x v="0"/>
    <x v="0"/>
    <x v="0"/>
    <m/>
    <x v="0"/>
    <x v="0"/>
    <x v="0"/>
    <x v="4"/>
  </r>
  <r>
    <n v="379"/>
    <n v="26"/>
    <x v="1"/>
    <x v="2"/>
    <x v="0"/>
    <m/>
    <x v="2"/>
    <x v="0"/>
    <x v="1"/>
    <x v="1"/>
  </r>
  <r>
    <n v="380"/>
    <n v="33"/>
    <x v="1"/>
    <x v="2"/>
    <x v="1"/>
    <m/>
    <x v="2"/>
    <x v="1"/>
    <x v="1"/>
    <x v="1"/>
  </r>
  <r>
    <n v="381"/>
    <n v="52"/>
    <x v="0"/>
    <x v="1"/>
    <x v="2"/>
    <n v="28"/>
    <x v="1"/>
    <x v="2"/>
    <x v="0"/>
    <x v="0"/>
  </r>
  <r>
    <n v="382"/>
    <n v="60"/>
    <x v="0"/>
    <x v="0"/>
    <x v="0"/>
    <m/>
    <x v="0"/>
    <x v="3"/>
    <x v="0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81">
  <r>
    <x v="0"/>
    <x v="0"/>
    <x v="0"/>
  </r>
  <r>
    <x v="0"/>
    <x v="1"/>
    <x v="1"/>
  </r>
  <r>
    <x v="0"/>
    <x v="1"/>
    <x v="0"/>
  </r>
  <r>
    <x v="0"/>
    <x v="1"/>
    <x v="2"/>
  </r>
  <r>
    <x v="0"/>
    <x v="1"/>
    <x v="0"/>
  </r>
  <r>
    <x v="0"/>
    <x v="1"/>
    <x v="1"/>
  </r>
  <r>
    <x v="1"/>
    <x v="2"/>
    <x v="3"/>
  </r>
  <r>
    <x v="0"/>
    <x v="0"/>
    <x v="1"/>
  </r>
  <r>
    <x v="1"/>
    <x v="1"/>
    <x v="2"/>
  </r>
  <r>
    <x v="0"/>
    <x v="1"/>
    <x v="2"/>
  </r>
  <r>
    <x v="1"/>
    <x v="3"/>
    <x v="0"/>
  </r>
  <r>
    <x v="0"/>
    <x v="0"/>
    <x v="4"/>
  </r>
  <r>
    <x v="0"/>
    <x v="1"/>
    <x v="2"/>
  </r>
  <r>
    <x v="0"/>
    <x v="1"/>
    <x v="2"/>
  </r>
  <r>
    <x v="0"/>
    <x v="1"/>
    <x v="1"/>
  </r>
  <r>
    <x v="0"/>
    <x v="1"/>
    <x v="2"/>
  </r>
  <r>
    <x v="0"/>
    <x v="1"/>
    <x v="2"/>
  </r>
  <r>
    <x v="0"/>
    <x v="1"/>
    <x v="1"/>
  </r>
  <r>
    <x v="0"/>
    <x v="1"/>
    <x v="1"/>
  </r>
  <r>
    <x v="0"/>
    <x v="1"/>
    <x v="1"/>
  </r>
  <r>
    <x v="0"/>
    <x v="1"/>
    <x v="1"/>
  </r>
  <r>
    <x v="0"/>
    <x v="1"/>
    <x v="1"/>
  </r>
  <r>
    <x v="0"/>
    <x v="1"/>
    <x v="2"/>
  </r>
  <r>
    <x v="0"/>
    <x v="1"/>
    <x v="2"/>
  </r>
  <r>
    <x v="0"/>
    <x v="1"/>
    <x v="2"/>
  </r>
  <r>
    <x v="0"/>
    <x v="3"/>
    <x v="2"/>
  </r>
  <r>
    <x v="1"/>
    <x v="1"/>
    <x v="2"/>
  </r>
  <r>
    <x v="1"/>
    <x v="1"/>
    <x v="2"/>
  </r>
  <r>
    <x v="0"/>
    <x v="1"/>
    <x v="2"/>
  </r>
  <r>
    <x v="0"/>
    <x v="0"/>
    <x v="5"/>
  </r>
  <r>
    <x v="0"/>
    <x v="1"/>
    <x v="0"/>
  </r>
  <r>
    <x v="0"/>
    <x v="1"/>
    <x v="2"/>
  </r>
  <r>
    <x v="0"/>
    <x v="1"/>
    <x v="2"/>
  </r>
  <r>
    <x v="1"/>
    <x v="1"/>
    <x v="1"/>
  </r>
  <r>
    <x v="0"/>
    <x v="1"/>
    <x v="1"/>
  </r>
  <r>
    <x v="0"/>
    <x v="1"/>
    <x v="2"/>
  </r>
  <r>
    <x v="0"/>
    <x v="1"/>
    <x v="2"/>
  </r>
  <r>
    <x v="0"/>
    <x v="1"/>
    <x v="2"/>
  </r>
  <r>
    <x v="0"/>
    <x v="1"/>
    <x v="1"/>
  </r>
  <r>
    <x v="0"/>
    <x v="1"/>
    <x v="2"/>
  </r>
  <r>
    <x v="0"/>
    <x v="1"/>
    <x v="5"/>
  </r>
  <r>
    <x v="1"/>
    <x v="1"/>
    <x v="5"/>
  </r>
  <r>
    <x v="1"/>
    <x v="1"/>
    <x v="1"/>
  </r>
  <r>
    <x v="0"/>
    <x v="1"/>
    <x v="2"/>
  </r>
  <r>
    <x v="0"/>
    <x v="1"/>
    <x v="1"/>
  </r>
  <r>
    <x v="0"/>
    <x v="1"/>
    <x v="2"/>
  </r>
  <r>
    <x v="0"/>
    <x v="1"/>
    <x v="2"/>
  </r>
  <r>
    <x v="0"/>
    <x v="1"/>
    <x v="2"/>
  </r>
  <r>
    <x v="1"/>
    <x v="1"/>
    <x v="2"/>
  </r>
  <r>
    <x v="1"/>
    <x v="3"/>
    <x v="4"/>
  </r>
  <r>
    <x v="1"/>
    <x v="0"/>
    <x v="4"/>
  </r>
  <r>
    <x v="0"/>
    <x v="1"/>
    <x v="1"/>
  </r>
  <r>
    <x v="0"/>
    <x v="1"/>
    <x v="2"/>
  </r>
  <r>
    <x v="0"/>
    <x v="1"/>
    <x v="0"/>
  </r>
  <r>
    <x v="1"/>
    <x v="1"/>
    <x v="2"/>
  </r>
  <r>
    <x v="0"/>
    <x v="1"/>
    <x v="2"/>
  </r>
  <r>
    <x v="1"/>
    <x v="1"/>
    <x v="4"/>
  </r>
  <r>
    <x v="0"/>
    <x v="1"/>
    <x v="2"/>
  </r>
  <r>
    <x v="0"/>
    <x v="1"/>
    <x v="0"/>
  </r>
  <r>
    <x v="0"/>
    <x v="1"/>
    <x v="1"/>
  </r>
  <r>
    <x v="1"/>
    <x v="1"/>
    <x v="2"/>
  </r>
  <r>
    <x v="0"/>
    <x v="1"/>
    <x v="5"/>
  </r>
  <r>
    <x v="0"/>
    <x v="1"/>
    <x v="1"/>
  </r>
  <r>
    <x v="0"/>
    <x v="1"/>
    <x v="0"/>
  </r>
  <r>
    <x v="0"/>
    <x v="1"/>
    <x v="2"/>
  </r>
  <r>
    <x v="0"/>
    <x v="1"/>
    <x v="0"/>
  </r>
  <r>
    <x v="1"/>
    <x v="1"/>
    <x v="2"/>
  </r>
  <r>
    <x v="0"/>
    <x v="3"/>
    <x v="4"/>
  </r>
  <r>
    <x v="1"/>
    <x v="1"/>
    <x v="2"/>
  </r>
  <r>
    <x v="1"/>
    <x v="1"/>
    <x v="3"/>
  </r>
  <r>
    <x v="0"/>
    <x v="1"/>
    <x v="2"/>
  </r>
  <r>
    <x v="1"/>
    <x v="1"/>
    <x v="1"/>
  </r>
  <r>
    <x v="1"/>
    <x v="0"/>
    <x v="1"/>
  </r>
  <r>
    <x v="1"/>
    <x v="1"/>
    <x v="2"/>
  </r>
  <r>
    <x v="1"/>
    <x v="1"/>
    <x v="2"/>
  </r>
  <r>
    <x v="1"/>
    <x v="1"/>
    <x v="2"/>
  </r>
  <r>
    <x v="1"/>
    <x v="1"/>
    <x v="2"/>
  </r>
  <r>
    <x v="0"/>
    <x v="1"/>
    <x v="1"/>
  </r>
  <r>
    <x v="1"/>
    <x v="1"/>
    <x v="2"/>
  </r>
  <r>
    <x v="0"/>
    <x v="0"/>
    <x v="1"/>
  </r>
  <r>
    <x v="0"/>
    <x v="1"/>
    <x v="2"/>
  </r>
  <r>
    <x v="0"/>
    <x v="1"/>
    <x v="2"/>
  </r>
  <r>
    <x v="0"/>
    <x v="1"/>
    <x v="2"/>
  </r>
  <r>
    <x v="1"/>
    <x v="3"/>
    <x v="3"/>
  </r>
  <r>
    <x v="1"/>
    <x v="1"/>
    <x v="1"/>
  </r>
  <r>
    <x v="0"/>
    <x v="1"/>
    <x v="0"/>
  </r>
  <r>
    <x v="1"/>
    <x v="1"/>
    <x v="0"/>
  </r>
  <r>
    <x v="1"/>
    <x v="1"/>
    <x v="2"/>
  </r>
  <r>
    <x v="1"/>
    <x v="1"/>
    <x v="2"/>
  </r>
  <r>
    <x v="0"/>
    <x v="0"/>
    <x v="2"/>
  </r>
  <r>
    <x v="1"/>
    <x v="1"/>
    <x v="2"/>
  </r>
  <r>
    <x v="1"/>
    <x v="1"/>
    <x v="0"/>
  </r>
  <r>
    <x v="0"/>
    <x v="1"/>
    <x v="1"/>
  </r>
  <r>
    <x v="0"/>
    <x v="1"/>
    <x v="2"/>
  </r>
  <r>
    <x v="0"/>
    <x v="1"/>
    <x v="2"/>
  </r>
  <r>
    <x v="1"/>
    <x v="1"/>
    <x v="1"/>
  </r>
  <r>
    <x v="1"/>
    <x v="1"/>
    <x v="2"/>
  </r>
  <r>
    <x v="1"/>
    <x v="1"/>
    <x v="2"/>
  </r>
  <r>
    <x v="0"/>
    <x v="1"/>
    <x v="1"/>
  </r>
  <r>
    <x v="0"/>
    <x v="1"/>
    <x v="1"/>
  </r>
  <r>
    <x v="1"/>
    <x v="1"/>
    <x v="2"/>
  </r>
  <r>
    <x v="0"/>
    <x v="1"/>
    <x v="2"/>
  </r>
  <r>
    <x v="1"/>
    <x v="1"/>
    <x v="2"/>
  </r>
  <r>
    <x v="1"/>
    <x v="1"/>
    <x v="1"/>
  </r>
  <r>
    <x v="1"/>
    <x v="1"/>
    <x v="2"/>
  </r>
  <r>
    <x v="1"/>
    <x v="1"/>
    <x v="1"/>
  </r>
  <r>
    <x v="1"/>
    <x v="1"/>
    <x v="1"/>
  </r>
  <r>
    <x v="1"/>
    <x v="1"/>
    <x v="2"/>
  </r>
  <r>
    <x v="0"/>
    <x v="1"/>
    <x v="1"/>
  </r>
  <r>
    <x v="1"/>
    <x v="1"/>
    <x v="0"/>
  </r>
  <r>
    <x v="0"/>
    <x v="1"/>
    <x v="5"/>
  </r>
  <r>
    <x v="1"/>
    <x v="0"/>
    <x v="1"/>
  </r>
  <r>
    <x v="1"/>
    <x v="0"/>
    <x v="2"/>
  </r>
  <r>
    <x v="1"/>
    <x v="1"/>
    <x v="2"/>
  </r>
  <r>
    <x v="0"/>
    <x v="1"/>
    <x v="1"/>
  </r>
  <r>
    <x v="1"/>
    <x v="1"/>
    <x v="2"/>
  </r>
  <r>
    <x v="1"/>
    <x v="1"/>
    <x v="4"/>
  </r>
  <r>
    <x v="1"/>
    <x v="1"/>
    <x v="2"/>
  </r>
  <r>
    <x v="1"/>
    <x v="1"/>
    <x v="1"/>
  </r>
  <r>
    <x v="1"/>
    <x v="1"/>
    <x v="2"/>
  </r>
  <r>
    <x v="0"/>
    <x v="1"/>
    <x v="1"/>
  </r>
  <r>
    <x v="0"/>
    <x v="1"/>
    <x v="2"/>
  </r>
  <r>
    <x v="1"/>
    <x v="0"/>
    <x v="1"/>
  </r>
  <r>
    <x v="0"/>
    <x v="1"/>
    <x v="2"/>
  </r>
  <r>
    <x v="0"/>
    <x v="1"/>
    <x v="6"/>
  </r>
  <r>
    <x v="0"/>
    <x v="1"/>
    <x v="1"/>
  </r>
  <r>
    <x v="1"/>
    <x v="1"/>
    <x v="1"/>
  </r>
  <r>
    <x v="1"/>
    <x v="1"/>
    <x v="2"/>
  </r>
  <r>
    <x v="1"/>
    <x v="0"/>
    <x v="0"/>
  </r>
  <r>
    <x v="0"/>
    <x v="1"/>
    <x v="2"/>
  </r>
  <r>
    <x v="1"/>
    <x v="1"/>
    <x v="2"/>
  </r>
  <r>
    <x v="1"/>
    <x v="1"/>
    <x v="2"/>
  </r>
  <r>
    <x v="1"/>
    <x v="1"/>
    <x v="2"/>
  </r>
  <r>
    <x v="1"/>
    <x v="1"/>
    <x v="4"/>
  </r>
  <r>
    <x v="1"/>
    <x v="1"/>
    <x v="2"/>
  </r>
  <r>
    <x v="1"/>
    <x v="1"/>
    <x v="2"/>
  </r>
  <r>
    <x v="0"/>
    <x v="1"/>
    <x v="2"/>
  </r>
  <r>
    <x v="0"/>
    <x v="1"/>
    <x v="2"/>
  </r>
  <r>
    <x v="1"/>
    <x v="1"/>
    <x v="1"/>
  </r>
  <r>
    <x v="1"/>
    <x v="0"/>
    <x v="2"/>
  </r>
  <r>
    <x v="1"/>
    <x v="1"/>
    <x v="4"/>
  </r>
  <r>
    <x v="1"/>
    <x v="0"/>
    <x v="0"/>
  </r>
  <r>
    <x v="1"/>
    <x v="0"/>
    <x v="1"/>
  </r>
  <r>
    <x v="1"/>
    <x v="1"/>
    <x v="2"/>
  </r>
  <r>
    <x v="1"/>
    <x v="1"/>
    <x v="2"/>
  </r>
  <r>
    <x v="1"/>
    <x v="1"/>
    <x v="2"/>
  </r>
  <r>
    <x v="1"/>
    <x v="1"/>
    <x v="2"/>
  </r>
  <r>
    <x v="1"/>
    <x v="0"/>
    <x v="0"/>
  </r>
  <r>
    <x v="1"/>
    <x v="1"/>
    <x v="2"/>
  </r>
  <r>
    <x v="1"/>
    <x v="0"/>
    <x v="4"/>
  </r>
  <r>
    <x v="1"/>
    <x v="0"/>
    <x v="0"/>
  </r>
  <r>
    <x v="1"/>
    <x v="3"/>
    <x v="6"/>
  </r>
  <r>
    <x v="1"/>
    <x v="2"/>
    <x v="3"/>
  </r>
  <r>
    <x v="1"/>
    <x v="1"/>
    <x v="4"/>
  </r>
  <r>
    <x v="0"/>
    <x v="1"/>
    <x v="1"/>
  </r>
  <r>
    <x v="1"/>
    <x v="3"/>
    <x v="2"/>
  </r>
  <r>
    <x v="1"/>
    <x v="1"/>
    <x v="2"/>
  </r>
  <r>
    <x v="0"/>
    <x v="0"/>
    <x v="0"/>
  </r>
  <r>
    <x v="0"/>
    <x v="1"/>
    <x v="1"/>
  </r>
  <r>
    <x v="1"/>
    <x v="1"/>
    <x v="2"/>
  </r>
  <r>
    <x v="0"/>
    <x v="1"/>
    <x v="2"/>
  </r>
  <r>
    <x v="0"/>
    <x v="3"/>
    <x v="0"/>
  </r>
  <r>
    <x v="1"/>
    <x v="0"/>
    <x v="4"/>
  </r>
  <r>
    <x v="1"/>
    <x v="1"/>
    <x v="2"/>
  </r>
  <r>
    <x v="0"/>
    <x v="1"/>
    <x v="0"/>
  </r>
  <r>
    <x v="1"/>
    <x v="1"/>
    <x v="1"/>
  </r>
  <r>
    <x v="1"/>
    <x v="2"/>
    <x v="1"/>
  </r>
  <r>
    <x v="1"/>
    <x v="1"/>
    <x v="1"/>
  </r>
  <r>
    <x v="0"/>
    <x v="1"/>
    <x v="2"/>
  </r>
  <r>
    <x v="1"/>
    <x v="1"/>
    <x v="2"/>
  </r>
  <r>
    <x v="1"/>
    <x v="1"/>
    <x v="1"/>
  </r>
  <r>
    <x v="1"/>
    <x v="1"/>
    <x v="2"/>
  </r>
  <r>
    <x v="1"/>
    <x v="0"/>
    <x v="1"/>
  </r>
  <r>
    <x v="1"/>
    <x v="0"/>
    <x v="1"/>
  </r>
  <r>
    <x v="1"/>
    <x v="1"/>
    <x v="2"/>
  </r>
  <r>
    <x v="1"/>
    <x v="0"/>
    <x v="2"/>
  </r>
  <r>
    <x v="1"/>
    <x v="1"/>
    <x v="2"/>
  </r>
  <r>
    <x v="1"/>
    <x v="1"/>
    <x v="2"/>
  </r>
  <r>
    <x v="0"/>
    <x v="0"/>
    <x v="1"/>
  </r>
  <r>
    <x v="1"/>
    <x v="1"/>
    <x v="2"/>
  </r>
  <r>
    <x v="0"/>
    <x v="1"/>
    <x v="1"/>
  </r>
  <r>
    <x v="0"/>
    <x v="1"/>
    <x v="2"/>
  </r>
  <r>
    <x v="0"/>
    <x v="1"/>
    <x v="2"/>
  </r>
  <r>
    <x v="0"/>
    <x v="1"/>
    <x v="1"/>
  </r>
  <r>
    <x v="1"/>
    <x v="1"/>
    <x v="2"/>
  </r>
  <r>
    <x v="1"/>
    <x v="1"/>
    <x v="2"/>
  </r>
  <r>
    <x v="1"/>
    <x v="0"/>
    <x v="1"/>
  </r>
  <r>
    <x v="1"/>
    <x v="1"/>
    <x v="4"/>
  </r>
  <r>
    <x v="0"/>
    <x v="1"/>
    <x v="2"/>
  </r>
  <r>
    <x v="1"/>
    <x v="0"/>
    <x v="2"/>
  </r>
  <r>
    <x v="1"/>
    <x v="1"/>
    <x v="0"/>
  </r>
  <r>
    <x v="0"/>
    <x v="1"/>
    <x v="0"/>
  </r>
  <r>
    <x v="1"/>
    <x v="3"/>
    <x v="4"/>
  </r>
  <r>
    <x v="1"/>
    <x v="1"/>
    <x v="2"/>
  </r>
  <r>
    <x v="0"/>
    <x v="1"/>
    <x v="2"/>
  </r>
  <r>
    <x v="0"/>
    <x v="1"/>
    <x v="2"/>
  </r>
  <r>
    <x v="0"/>
    <x v="1"/>
    <x v="5"/>
  </r>
  <r>
    <x v="1"/>
    <x v="1"/>
    <x v="2"/>
  </r>
  <r>
    <x v="1"/>
    <x v="1"/>
    <x v="6"/>
  </r>
  <r>
    <x v="1"/>
    <x v="1"/>
    <x v="1"/>
  </r>
  <r>
    <x v="0"/>
    <x v="0"/>
    <x v="1"/>
  </r>
  <r>
    <x v="1"/>
    <x v="1"/>
    <x v="2"/>
  </r>
  <r>
    <x v="1"/>
    <x v="2"/>
    <x v="5"/>
  </r>
  <r>
    <x v="1"/>
    <x v="1"/>
    <x v="2"/>
  </r>
  <r>
    <x v="0"/>
    <x v="1"/>
    <x v="0"/>
  </r>
  <r>
    <x v="1"/>
    <x v="1"/>
    <x v="2"/>
  </r>
  <r>
    <x v="1"/>
    <x v="1"/>
    <x v="2"/>
  </r>
  <r>
    <x v="0"/>
    <x v="1"/>
    <x v="1"/>
  </r>
  <r>
    <x v="1"/>
    <x v="1"/>
    <x v="2"/>
  </r>
  <r>
    <x v="1"/>
    <x v="1"/>
    <x v="2"/>
  </r>
  <r>
    <x v="1"/>
    <x v="1"/>
    <x v="1"/>
  </r>
  <r>
    <x v="1"/>
    <x v="1"/>
    <x v="2"/>
  </r>
  <r>
    <x v="1"/>
    <x v="1"/>
    <x v="0"/>
  </r>
  <r>
    <x v="1"/>
    <x v="1"/>
    <x v="2"/>
  </r>
  <r>
    <x v="1"/>
    <x v="0"/>
    <x v="1"/>
  </r>
  <r>
    <x v="0"/>
    <x v="1"/>
    <x v="2"/>
  </r>
  <r>
    <x v="1"/>
    <x v="1"/>
    <x v="2"/>
  </r>
  <r>
    <x v="1"/>
    <x v="1"/>
    <x v="2"/>
  </r>
  <r>
    <x v="1"/>
    <x v="1"/>
    <x v="1"/>
  </r>
  <r>
    <x v="0"/>
    <x v="1"/>
    <x v="1"/>
  </r>
  <r>
    <x v="1"/>
    <x v="1"/>
    <x v="2"/>
  </r>
  <r>
    <x v="1"/>
    <x v="0"/>
    <x v="1"/>
  </r>
  <r>
    <x v="1"/>
    <x v="1"/>
    <x v="1"/>
  </r>
  <r>
    <x v="1"/>
    <x v="1"/>
    <x v="2"/>
  </r>
  <r>
    <x v="1"/>
    <x v="1"/>
    <x v="2"/>
  </r>
  <r>
    <x v="0"/>
    <x v="1"/>
    <x v="2"/>
  </r>
  <r>
    <x v="1"/>
    <x v="3"/>
    <x v="1"/>
  </r>
  <r>
    <x v="1"/>
    <x v="1"/>
    <x v="1"/>
  </r>
  <r>
    <x v="0"/>
    <x v="1"/>
    <x v="2"/>
  </r>
  <r>
    <x v="0"/>
    <x v="1"/>
    <x v="1"/>
  </r>
  <r>
    <x v="1"/>
    <x v="0"/>
    <x v="0"/>
  </r>
  <r>
    <x v="0"/>
    <x v="1"/>
    <x v="1"/>
  </r>
  <r>
    <x v="0"/>
    <x v="1"/>
    <x v="1"/>
  </r>
  <r>
    <x v="1"/>
    <x v="1"/>
    <x v="1"/>
  </r>
  <r>
    <x v="1"/>
    <x v="1"/>
    <x v="2"/>
  </r>
  <r>
    <x v="1"/>
    <x v="1"/>
    <x v="2"/>
  </r>
  <r>
    <x v="1"/>
    <x v="1"/>
    <x v="1"/>
  </r>
  <r>
    <x v="0"/>
    <x v="1"/>
    <x v="1"/>
  </r>
  <r>
    <x v="1"/>
    <x v="1"/>
    <x v="2"/>
  </r>
  <r>
    <x v="0"/>
    <x v="1"/>
    <x v="2"/>
  </r>
  <r>
    <x v="0"/>
    <x v="1"/>
    <x v="2"/>
  </r>
  <r>
    <x v="1"/>
    <x v="1"/>
    <x v="2"/>
  </r>
  <r>
    <x v="0"/>
    <x v="1"/>
    <x v="2"/>
  </r>
  <r>
    <x v="0"/>
    <x v="1"/>
    <x v="0"/>
  </r>
  <r>
    <x v="1"/>
    <x v="1"/>
    <x v="2"/>
  </r>
  <r>
    <x v="1"/>
    <x v="2"/>
    <x v="4"/>
  </r>
  <r>
    <x v="1"/>
    <x v="1"/>
    <x v="2"/>
  </r>
  <r>
    <x v="1"/>
    <x v="1"/>
    <x v="2"/>
  </r>
  <r>
    <x v="1"/>
    <x v="1"/>
    <x v="2"/>
  </r>
  <r>
    <x v="1"/>
    <x v="1"/>
    <x v="1"/>
  </r>
  <r>
    <x v="1"/>
    <x v="1"/>
    <x v="0"/>
  </r>
  <r>
    <x v="0"/>
    <x v="1"/>
    <x v="2"/>
  </r>
  <r>
    <x v="1"/>
    <x v="1"/>
    <x v="2"/>
  </r>
  <r>
    <x v="0"/>
    <x v="1"/>
    <x v="0"/>
  </r>
  <r>
    <x v="1"/>
    <x v="0"/>
    <x v="5"/>
  </r>
  <r>
    <x v="0"/>
    <x v="0"/>
    <x v="0"/>
  </r>
  <r>
    <x v="0"/>
    <x v="1"/>
    <x v="2"/>
  </r>
  <r>
    <x v="0"/>
    <x v="1"/>
    <x v="2"/>
  </r>
  <r>
    <x v="0"/>
    <x v="1"/>
    <x v="2"/>
  </r>
  <r>
    <x v="0"/>
    <x v="1"/>
    <x v="1"/>
  </r>
  <r>
    <x v="1"/>
    <x v="1"/>
    <x v="2"/>
  </r>
  <r>
    <x v="1"/>
    <x v="1"/>
    <x v="2"/>
  </r>
  <r>
    <x v="0"/>
    <x v="1"/>
    <x v="2"/>
  </r>
  <r>
    <x v="1"/>
    <x v="0"/>
    <x v="2"/>
  </r>
  <r>
    <x v="1"/>
    <x v="1"/>
    <x v="2"/>
  </r>
  <r>
    <x v="1"/>
    <x v="1"/>
    <x v="0"/>
  </r>
  <r>
    <x v="0"/>
    <x v="1"/>
    <x v="2"/>
  </r>
  <r>
    <x v="1"/>
    <x v="1"/>
    <x v="2"/>
  </r>
  <r>
    <x v="1"/>
    <x v="1"/>
    <x v="2"/>
  </r>
  <r>
    <x v="1"/>
    <x v="1"/>
    <x v="2"/>
  </r>
  <r>
    <x v="1"/>
    <x v="1"/>
    <x v="2"/>
  </r>
  <r>
    <x v="1"/>
    <x v="1"/>
    <x v="2"/>
  </r>
  <r>
    <x v="0"/>
    <x v="1"/>
    <x v="1"/>
  </r>
  <r>
    <x v="1"/>
    <x v="1"/>
    <x v="2"/>
  </r>
  <r>
    <x v="1"/>
    <x v="1"/>
    <x v="2"/>
  </r>
  <r>
    <x v="0"/>
    <x v="1"/>
    <x v="2"/>
  </r>
  <r>
    <x v="1"/>
    <x v="1"/>
    <x v="1"/>
  </r>
  <r>
    <x v="1"/>
    <x v="1"/>
    <x v="2"/>
  </r>
  <r>
    <x v="1"/>
    <x v="1"/>
    <x v="2"/>
  </r>
  <r>
    <x v="1"/>
    <x v="1"/>
    <x v="4"/>
  </r>
  <r>
    <x v="1"/>
    <x v="0"/>
    <x v="0"/>
  </r>
  <r>
    <x v="1"/>
    <x v="1"/>
    <x v="2"/>
  </r>
  <r>
    <x v="1"/>
    <x v="2"/>
    <x v="4"/>
  </r>
  <r>
    <x v="1"/>
    <x v="1"/>
    <x v="2"/>
  </r>
  <r>
    <x v="1"/>
    <x v="1"/>
    <x v="2"/>
  </r>
  <r>
    <x v="1"/>
    <x v="1"/>
    <x v="2"/>
  </r>
  <r>
    <x v="0"/>
    <x v="0"/>
    <x v="2"/>
  </r>
  <r>
    <x v="1"/>
    <x v="0"/>
    <x v="1"/>
  </r>
  <r>
    <x v="0"/>
    <x v="0"/>
    <x v="3"/>
  </r>
  <r>
    <x v="1"/>
    <x v="1"/>
    <x v="2"/>
  </r>
  <r>
    <x v="1"/>
    <x v="2"/>
    <x v="3"/>
  </r>
  <r>
    <x v="1"/>
    <x v="1"/>
    <x v="2"/>
  </r>
  <r>
    <x v="0"/>
    <x v="1"/>
    <x v="2"/>
  </r>
  <r>
    <x v="1"/>
    <x v="1"/>
    <x v="1"/>
  </r>
  <r>
    <x v="1"/>
    <x v="1"/>
    <x v="2"/>
  </r>
  <r>
    <x v="0"/>
    <x v="0"/>
    <x v="1"/>
  </r>
  <r>
    <x v="1"/>
    <x v="1"/>
    <x v="0"/>
  </r>
  <r>
    <x v="1"/>
    <x v="1"/>
    <x v="0"/>
  </r>
  <r>
    <x v="0"/>
    <x v="1"/>
    <x v="1"/>
  </r>
  <r>
    <x v="1"/>
    <x v="0"/>
    <x v="0"/>
  </r>
  <r>
    <x v="0"/>
    <x v="1"/>
    <x v="1"/>
  </r>
  <r>
    <x v="1"/>
    <x v="1"/>
    <x v="2"/>
  </r>
  <r>
    <x v="1"/>
    <x v="1"/>
    <x v="2"/>
  </r>
  <r>
    <x v="1"/>
    <x v="1"/>
    <x v="1"/>
  </r>
  <r>
    <x v="1"/>
    <x v="1"/>
    <x v="2"/>
  </r>
  <r>
    <x v="0"/>
    <x v="1"/>
    <x v="3"/>
  </r>
  <r>
    <x v="1"/>
    <x v="1"/>
    <x v="1"/>
  </r>
  <r>
    <x v="1"/>
    <x v="1"/>
    <x v="2"/>
  </r>
  <r>
    <x v="1"/>
    <x v="0"/>
    <x v="1"/>
  </r>
  <r>
    <x v="0"/>
    <x v="1"/>
    <x v="2"/>
  </r>
  <r>
    <x v="0"/>
    <x v="0"/>
    <x v="1"/>
  </r>
  <r>
    <x v="1"/>
    <x v="2"/>
    <x v="4"/>
  </r>
  <r>
    <x v="0"/>
    <x v="1"/>
    <x v="1"/>
  </r>
  <r>
    <x v="1"/>
    <x v="1"/>
    <x v="2"/>
  </r>
  <r>
    <x v="0"/>
    <x v="1"/>
    <x v="2"/>
  </r>
  <r>
    <x v="1"/>
    <x v="1"/>
    <x v="2"/>
  </r>
  <r>
    <x v="1"/>
    <x v="1"/>
    <x v="2"/>
  </r>
  <r>
    <x v="0"/>
    <x v="1"/>
    <x v="2"/>
  </r>
  <r>
    <x v="0"/>
    <x v="1"/>
    <x v="1"/>
  </r>
  <r>
    <x v="1"/>
    <x v="1"/>
    <x v="2"/>
  </r>
  <r>
    <x v="1"/>
    <x v="1"/>
    <x v="2"/>
  </r>
  <r>
    <x v="1"/>
    <x v="1"/>
    <x v="2"/>
  </r>
  <r>
    <x v="1"/>
    <x v="1"/>
    <x v="2"/>
  </r>
  <r>
    <x v="1"/>
    <x v="1"/>
    <x v="2"/>
  </r>
  <r>
    <x v="0"/>
    <x v="1"/>
    <x v="2"/>
  </r>
  <r>
    <x v="1"/>
    <x v="1"/>
    <x v="2"/>
  </r>
  <r>
    <x v="1"/>
    <x v="1"/>
    <x v="2"/>
  </r>
  <r>
    <x v="1"/>
    <x v="1"/>
    <x v="2"/>
  </r>
  <r>
    <x v="0"/>
    <x v="1"/>
    <x v="1"/>
  </r>
  <r>
    <x v="1"/>
    <x v="1"/>
    <x v="2"/>
  </r>
  <r>
    <x v="1"/>
    <x v="0"/>
    <x v="1"/>
  </r>
  <r>
    <x v="1"/>
    <x v="1"/>
    <x v="1"/>
  </r>
  <r>
    <x v="1"/>
    <x v="1"/>
    <x v="0"/>
  </r>
  <r>
    <x v="1"/>
    <x v="1"/>
    <x v="1"/>
  </r>
  <r>
    <x v="1"/>
    <x v="1"/>
    <x v="2"/>
  </r>
  <r>
    <x v="0"/>
    <x v="1"/>
    <x v="2"/>
  </r>
  <r>
    <x v="0"/>
    <x v="1"/>
    <x v="2"/>
  </r>
  <r>
    <x v="1"/>
    <x v="1"/>
    <x v="0"/>
  </r>
  <r>
    <x v="1"/>
    <x v="1"/>
    <x v="1"/>
  </r>
  <r>
    <x v="1"/>
    <x v="1"/>
    <x v="2"/>
  </r>
  <r>
    <x v="1"/>
    <x v="1"/>
    <x v="2"/>
  </r>
  <r>
    <x v="1"/>
    <x v="0"/>
    <x v="1"/>
  </r>
  <r>
    <x v="1"/>
    <x v="1"/>
    <x v="0"/>
  </r>
  <r>
    <x v="1"/>
    <x v="0"/>
    <x v="1"/>
  </r>
  <r>
    <x v="1"/>
    <x v="0"/>
    <x v="0"/>
  </r>
  <r>
    <x v="0"/>
    <x v="0"/>
    <x v="4"/>
  </r>
  <r>
    <x v="0"/>
    <x v="1"/>
    <x v="2"/>
  </r>
  <r>
    <x v="0"/>
    <x v="1"/>
    <x v="1"/>
  </r>
  <r>
    <x v="0"/>
    <x v="1"/>
    <x v="5"/>
  </r>
  <r>
    <x v="0"/>
    <x v="1"/>
    <x v="2"/>
  </r>
  <r>
    <x v="1"/>
    <x v="0"/>
    <x v="0"/>
  </r>
  <r>
    <x v="0"/>
    <x v="0"/>
    <x v="5"/>
  </r>
  <r>
    <x v="0"/>
    <x v="1"/>
    <x v="2"/>
  </r>
  <r>
    <x v="0"/>
    <x v="3"/>
    <x v="4"/>
  </r>
  <r>
    <x v="0"/>
    <x v="1"/>
    <x v="1"/>
  </r>
  <r>
    <x v="0"/>
    <x v="1"/>
    <x v="1"/>
  </r>
  <r>
    <x v="0"/>
    <x v="0"/>
    <x v="0"/>
  </r>
  <r>
    <x v="0"/>
    <x v="1"/>
    <x v="2"/>
  </r>
  <r>
    <x v="1"/>
    <x v="1"/>
    <x v="0"/>
  </r>
  <r>
    <x v="1"/>
    <x v="1"/>
    <x v="1"/>
  </r>
  <r>
    <x v="1"/>
    <x v="1"/>
    <x v="0"/>
  </r>
  <r>
    <x v="1"/>
    <x v="1"/>
    <x v="4"/>
  </r>
  <r>
    <x v="1"/>
    <x v="1"/>
    <x v="1"/>
  </r>
  <r>
    <x v="1"/>
    <x v="0"/>
    <x v="0"/>
  </r>
  <r>
    <x v="1"/>
    <x v="3"/>
    <x v="4"/>
  </r>
  <r>
    <x v="1"/>
    <x v="1"/>
    <x v="6"/>
  </r>
  <r>
    <x v="0"/>
    <x v="1"/>
    <x v="2"/>
  </r>
  <r>
    <x v="0"/>
    <x v="1"/>
    <x v="2"/>
  </r>
  <r>
    <x v="0"/>
    <x v="0"/>
    <x v="5"/>
  </r>
  <r>
    <x v="0"/>
    <x v="1"/>
    <x v="2"/>
  </r>
  <r>
    <x v="0"/>
    <x v="3"/>
    <x v="5"/>
  </r>
  <r>
    <x v="0"/>
    <x v="1"/>
    <x v="2"/>
  </r>
  <r>
    <x v="0"/>
    <x v="1"/>
    <x v="1"/>
  </r>
  <r>
    <x v="0"/>
    <x v="1"/>
    <x v="0"/>
  </r>
  <r>
    <x v="0"/>
    <x v="3"/>
    <x v="4"/>
  </r>
  <r>
    <x v="0"/>
    <x v="0"/>
    <x v="0"/>
  </r>
  <r>
    <x v="0"/>
    <x v="0"/>
    <x v="4"/>
  </r>
  <r>
    <x v="0"/>
    <x v="1"/>
    <x v="1"/>
  </r>
  <r>
    <x v="1"/>
    <x v="1"/>
    <x v="1"/>
  </r>
  <r>
    <x v="0"/>
    <x v="0"/>
    <x v="0"/>
  </r>
  <r>
    <x v="0"/>
    <x v="0"/>
    <x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64">
  <r>
    <x v="0"/>
    <x v="0"/>
    <x v="0"/>
  </r>
  <r>
    <x v="1"/>
    <x v="1"/>
    <x v="1"/>
  </r>
  <r>
    <x v="0"/>
    <x v="1"/>
    <x v="0"/>
  </r>
  <r>
    <x v="1"/>
    <x v="1"/>
    <x v="2"/>
  </r>
  <r>
    <x v="0"/>
    <x v="1"/>
    <x v="0"/>
  </r>
  <r>
    <x v="0"/>
    <x v="1"/>
    <x v="1"/>
  </r>
  <r>
    <x v="0"/>
    <x v="0"/>
    <x v="1"/>
  </r>
  <r>
    <x v="1"/>
    <x v="1"/>
    <x v="2"/>
  </r>
  <r>
    <x v="0"/>
    <x v="0"/>
    <x v="3"/>
  </r>
  <r>
    <x v="0"/>
    <x v="1"/>
    <x v="2"/>
  </r>
  <r>
    <x v="0"/>
    <x v="1"/>
    <x v="2"/>
  </r>
  <r>
    <x v="0"/>
    <x v="1"/>
    <x v="1"/>
  </r>
  <r>
    <x v="0"/>
    <x v="1"/>
    <x v="2"/>
  </r>
  <r>
    <x v="0"/>
    <x v="1"/>
    <x v="2"/>
  </r>
  <r>
    <x v="0"/>
    <x v="1"/>
    <x v="1"/>
  </r>
  <r>
    <x v="1"/>
    <x v="1"/>
    <x v="1"/>
  </r>
  <r>
    <x v="0"/>
    <x v="1"/>
    <x v="1"/>
  </r>
  <r>
    <x v="0"/>
    <x v="1"/>
    <x v="1"/>
  </r>
  <r>
    <x v="0"/>
    <x v="1"/>
    <x v="1"/>
  </r>
  <r>
    <x v="1"/>
    <x v="1"/>
    <x v="2"/>
  </r>
  <r>
    <x v="1"/>
    <x v="1"/>
    <x v="2"/>
  </r>
  <r>
    <x v="1"/>
    <x v="1"/>
    <x v="2"/>
  </r>
  <r>
    <x v="1"/>
    <x v="2"/>
    <x v="2"/>
  </r>
  <r>
    <x v="1"/>
    <x v="1"/>
    <x v="2"/>
  </r>
  <r>
    <x v="0"/>
    <x v="0"/>
    <x v="4"/>
  </r>
  <r>
    <x v="0"/>
    <x v="1"/>
    <x v="0"/>
  </r>
  <r>
    <x v="1"/>
    <x v="1"/>
    <x v="2"/>
  </r>
  <r>
    <x v="0"/>
    <x v="1"/>
    <x v="2"/>
  </r>
  <r>
    <x v="0"/>
    <x v="1"/>
    <x v="1"/>
  </r>
  <r>
    <x v="0"/>
    <x v="1"/>
    <x v="2"/>
  </r>
  <r>
    <x v="0"/>
    <x v="1"/>
    <x v="2"/>
  </r>
  <r>
    <x v="0"/>
    <x v="1"/>
    <x v="2"/>
  </r>
  <r>
    <x v="0"/>
    <x v="1"/>
    <x v="1"/>
  </r>
  <r>
    <x v="0"/>
    <x v="1"/>
    <x v="2"/>
  </r>
  <r>
    <x v="0"/>
    <x v="1"/>
    <x v="4"/>
  </r>
  <r>
    <x v="1"/>
    <x v="1"/>
    <x v="2"/>
  </r>
  <r>
    <x v="0"/>
    <x v="1"/>
    <x v="1"/>
  </r>
  <r>
    <x v="0"/>
    <x v="1"/>
    <x v="2"/>
  </r>
  <r>
    <x v="0"/>
    <x v="1"/>
    <x v="2"/>
  </r>
  <r>
    <x v="0"/>
    <x v="1"/>
    <x v="2"/>
  </r>
  <r>
    <x v="0"/>
    <x v="1"/>
    <x v="1"/>
  </r>
  <r>
    <x v="0"/>
    <x v="1"/>
    <x v="2"/>
  </r>
  <r>
    <x v="0"/>
    <x v="1"/>
    <x v="0"/>
  </r>
  <r>
    <x v="1"/>
    <x v="1"/>
    <x v="2"/>
  </r>
  <r>
    <x v="0"/>
    <x v="1"/>
    <x v="2"/>
  </r>
  <r>
    <x v="0"/>
    <x v="1"/>
    <x v="0"/>
  </r>
  <r>
    <x v="0"/>
    <x v="1"/>
    <x v="1"/>
  </r>
  <r>
    <x v="1"/>
    <x v="1"/>
    <x v="4"/>
  </r>
  <r>
    <x v="1"/>
    <x v="1"/>
    <x v="1"/>
  </r>
  <r>
    <x v="0"/>
    <x v="1"/>
    <x v="0"/>
  </r>
  <r>
    <x v="0"/>
    <x v="1"/>
    <x v="2"/>
  </r>
  <r>
    <x v="1"/>
    <x v="1"/>
    <x v="0"/>
  </r>
  <r>
    <x v="1"/>
    <x v="2"/>
    <x v="3"/>
  </r>
  <r>
    <x v="0"/>
    <x v="1"/>
    <x v="2"/>
  </r>
  <r>
    <x v="0"/>
    <x v="1"/>
    <x v="1"/>
  </r>
  <r>
    <x v="1"/>
    <x v="0"/>
    <x v="1"/>
  </r>
  <r>
    <x v="0"/>
    <x v="1"/>
    <x v="2"/>
  </r>
  <r>
    <x v="0"/>
    <x v="1"/>
    <x v="2"/>
  </r>
  <r>
    <x v="0"/>
    <x v="1"/>
    <x v="2"/>
  </r>
  <r>
    <x v="1"/>
    <x v="1"/>
    <x v="0"/>
  </r>
  <r>
    <x v="1"/>
    <x v="0"/>
    <x v="2"/>
  </r>
  <r>
    <x v="1"/>
    <x v="1"/>
    <x v="1"/>
  </r>
  <r>
    <x v="1"/>
    <x v="1"/>
    <x v="2"/>
  </r>
  <r>
    <x v="0"/>
    <x v="1"/>
    <x v="2"/>
  </r>
  <r>
    <x v="0"/>
    <x v="1"/>
    <x v="1"/>
  </r>
  <r>
    <x v="0"/>
    <x v="1"/>
    <x v="1"/>
  </r>
  <r>
    <x v="0"/>
    <x v="1"/>
    <x v="2"/>
  </r>
  <r>
    <x v="0"/>
    <x v="1"/>
    <x v="1"/>
  </r>
  <r>
    <x v="1"/>
    <x v="1"/>
    <x v="4"/>
  </r>
  <r>
    <x v="0"/>
    <x v="1"/>
    <x v="1"/>
  </r>
  <r>
    <x v="1"/>
    <x v="1"/>
    <x v="1"/>
  </r>
  <r>
    <x v="1"/>
    <x v="1"/>
    <x v="2"/>
  </r>
  <r>
    <x v="1"/>
    <x v="1"/>
    <x v="2"/>
  </r>
  <r>
    <x v="1"/>
    <x v="1"/>
    <x v="5"/>
  </r>
  <r>
    <x v="0"/>
    <x v="1"/>
    <x v="1"/>
  </r>
  <r>
    <x v="1"/>
    <x v="1"/>
    <x v="2"/>
  </r>
  <r>
    <x v="1"/>
    <x v="1"/>
    <x v="2"/>
  </r>
  <r>
    <x v="0"/>
    <x v="1"/>
    <x v="2"/>
  </r>
  <r>
    <x v="0"/>
    <x v="1"/>
    <x v="1"/>
  </r>
  <r>
    <x v="0"/>
    <x v="0"/>
    <x v="0"/>
  </r>
  <r>
    <x v="0"/>
    <x v="1"/>
    <x v="1"/>
  </r>
  <r>
    <x v="1"/>
    <x v="1"/>
    <x v="2"/>
  </r>
  <r>
    <x v="0"/>
    <x v="2"/>
    <x v="0"/>
  </r>
  <r>
    <x v="1"/>
    <x v="1"/>
    <x v="0"/>
  </r>
  <r>
    <x v="0"/>
    <x v="1"/>
    <x v="2"/>
  </r>
  <r>
    <x v="0"/>
    <x v="0"/>
    <x v="1"/>
  </r>
  <r>
    <x v="1"/>
    <x v="1"/>
    <x v="1"/>
  </r>
  <r>
    <x v="1"/>
    <x v="1"/>
    <x v="2"/>
  </r>
  <r>
    <x v="1"/>
    <x v="1"/>
    <x v="2"/>
  </r>
  <r>
    <x v="1"/>
    <x v="1"/>
    <x v="1"/>
  </r>
  <r>
    <x v="0"/>
    <x v="1"/>
    <x v="2"/>
  </r>
  <r>
    <x v="0"/>
    <x v="1"/>
    <x v="0"/>
  </r>
  <r>
    <x v="0"/>
    <x v="1"/>
    <x v="2"/>
  </r>
  <r>
    <x v="1"/>
    <x v="1"/>
    <x v="2"/>
  </r>
  <r>
    <x v="1"/>
    <x v="1"/>
    <x v="4"/>
  </r>
  <r>
    <x v="1"/>
    <x v="0"/>
    <x v="1"/>
  </r>
  <r>
    <x v="1"/>
    <x v="1"/>
    <x v="0"/>
  </r>
  <r>
    <x v="0"/>
    <x v="1"/>
    <x v="1"/>
  </r>
  <r>
    <x v="1"/>
    <x v="1"/>
    <x v="2"/>
  </r>
  <r>
    <x v="0"/>
    <x v="1"/>
    <x v="1"/>
  </r>
  <r>
    <x v="0"/>
    <x v="1"/>
    <x v="2"/>
  </r>
  <r>
    <x v="0"/>
    <x v="1"/>
    <x v="2"/>
  </r>
  <r>
    <x v="0"/>
    <x v="1"/>
    <x v="1"/>
  </r>
  <r>
    <x v="1"/>
    <x v="1"/>
    <x v="1"/>
  </r>
  <r>
    <x v="0"/>
    <x v="1"/>
    <x v="1"/>
  </r>
  <r>
    <x v="0"/>
    <x v="1"/>
    <x v="1"/>
  </r>
  <r>
    <x v="0"/>
    <x v="1"/>
    <x v="2"/>
  </r>
  <r>
    <x v="1"/>
    <x v="1"/>
    <x v="2"/>
  </r>
  <r>
    <x v="1"/>
    <x v="1"/>
    <x v="2"/>
  </r>
  <r>
    <x v="0"/>
    <x v="1"/>
    <x v="0"/>
  </r>
  <r>
    <x v="0"/>
    <x v="1"/>
    <x v="2"/>
  </r>
  <r>
    <x v="0"/>
    <x v="1"/>
    <x v="0"/>
  </r>
  <r>
    <x v="1"/>
    <x v="0"/>
    <x v="0"/>
  </r>
  <r>
    <x v="1"/>
    <x v="1"/>
    <x v="2"/>
  </r>
  <r>
    <x v="0"/>
    <x v="1"/>
    <x v="2"/>
  </r>
  <r>
    <x v="0"/>
    <x v="1"/>
    <x v="2"/>
  </r>
  <r>
    <x v="1"/>
    <x v="1"/>
    <x v="1"/>
  </r>
  <r>
    <x v="1"/>
    <x v="1"/>
    <x v="2"/>
  </r>
  <r>
    <x v="0"/>
    <x v="1"/>
    <x v="2"/>
  </r>
  <r>
    <x v="1"/>
    <x v="1"/>
    <x v="1"/>
  </r>
  <r>
    <x v="0"/>
    <x v="1"/>
    <x v="2"/>
  </r>
  <r>
    <x v="1"/>
    <x v="0"/>
    <x v="2"/>
  </r>
  <r>
    <x v="0"/>
    <x v="0"/>
    <x v="6"/>
  </r>
  <r>
    <x v="0"/>
    <x v="1"/>
    <x v="2"/>
  </r>
  <r>
    <x v="0"/>
    <x v="0"/>
    <x v="1"/>
  </r>
  <r>
    <x v="1"/>
    <x v="1"/>
    <x v="1"/>
  </r>
  <r>
    <x v="0"/>
    <x v="1"/>
    <x v="1"/>
  </r>
  <r>
    <x v="0"/>
    <x v="1"/>
    <x v="6"/>
  </r>
  <r>
    <x v="0"/>
    <x v="1"/>
    <x v="2"/>
  </r>
  <r>
    <x v="0"/>
    <x v="0"/>
    <x v="1"/>
  </r>
  <r>
    <x v="0"/>
    <x v="1"/>
    <x v="1"/>
  </r>
  <r>
    <x v="1"/>
    <x v="1"/>
    <x v="2"/>
  </r>
  <r>
    <x v="0"/>
    <x v="1"/>
    <x v="2"/>
  </r>
  <r>
    <x v="1"/>
    <x v="1"/>
    <x v="1"/>
  </r>
  <r>
    <x v="1"/>
    <x v="1"/>
    <x v="2"/>
  </r>
  <r>
    <x v="0"/>
    <x v="1"/>
    <x v="1"/>
  </r>
  <r>
    <x v="0"/>
    <x v="1"/>
    <x v="2"/>
  </r>
  <r>
    <x v="0"/>
    <x v="1"/>
    <x v="2"/>
  </r>
  <r>
    <x v="0"/>
    <x v="0"/>
    <x v="3"/>
  </r>
  <r>
    <x v="0"/>
    <x v="1"/>
    <x v="2"/>
  </r>
  <r>
    <x v="0"/>
    <x v="1"/>
    <x v="1"/>
  </r>
  <r>
    <x v="1"/>
    <x v="1"/>
    <x v="4"/>
  </r>
  <r>
    <x v="0"/>
    <x v="1"/>
    <x v="2"/>
  </r>
  <r>
    <x v="0"/>
    <x v="0"/>
    <x v="4"/>
  </r>
  <r>
    <x v="0"/>
    <x v="1"/>
    <x v="2"/>
  </r>
  <r>
    <x v="1"/>
    <x v="2"/>
    <x v="3"/>
  </r>
  <r>
    <x v="0"/>
    <x v="1"/>
    <x v="1"/>
  </r>
  <r>
    <x v="1"/>
    <x v="1"/>
    <x v="1"/>
  </r>
  <r>
    <x v="1"/>
    <x v="0"/>
    <x v="0"/>
  </r>
  <r>
    <x v="0"/>
    <x v="1"/>
    <x v="2"/>
  </r>
  <r>
    <x v="1"/>
    <x v="1"/>
    <x v="2"/>
  </r>
  <r>
    <x v="0"/>
    <x v="1"/>
    <x v="2"/>
  </r>
  <r>
    <x v="0"/>
    <x v="0"/>
    <x v="4"/>
  </r>
  <r>
    <x v="0"/>
    <x v="1"/>
    <x v="2"/>
  </r>
  <r>
    <x v="1"/>
    <x v="2"/>
    <x v="4"/>
  </r>
  <r>
    <x v="1"/>
    <x v="1"/>
    <x v="2"/>
  </r>
  <r>
    <x v="1"/>
    <x v="1"/>
    <x v="1"/>
  </r>
  <r>
    <x v="0"/>
    <x v="1"/>
    <x v="0"/>
  </r>
  <r>
    <x v="0"/>
    <x v="2"/>
    <x v="3"/>
  </r>
  <r>
    <x v="0"/>
    <x v="0"/>
    <x v="0"/>
  </r>
  <r>
    <x v="0"/>
    <x v="0"/>
    <x v="3"/>
  </r>
  <r>
    <x v="1"/>
    <x v="1"/>
    <x v="1"/>
  </r>
  <r>
    <x v="0"/>
    <x v="0"/>
    <x v="0"/>
  </r>
  <r>
    <x v="0"/>
    <x v="0"/>
    <x v="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64">
  <r>
    <s v="Sürgősségi prehospitális ellátás"/>
    <x v="0"/>
    <x v="0"/>
    <s v="11-20"/>
  </r>
  <r>
    <s v="Sürgősségi prehospitális ellátás"/>
    <x v="1"/>
    <x v="1"/>
    <s v="1-10"/>
  </r>
  <r>
    <s v="Sürgősségi prehospitális ellátás"/>
    <x v="0"/>
    <x v="1"/>
    <s v="11-20"/>
  </r>
  <r>
    <s v="Sürgősségi prehospitális ellátás"/>
    <x v="2"/>
    <x v="1"/>
    <n v="0"/>
  </r>
  <r>
    <s v="Sürgősségi prehospitális ellátás"/>
    <x v="0"/>
    <x v="1"/>
    <s v="11-20"/>
  </r>
  <r>
    <s v="Sürgősségi prehospitális ellátás"/>
    <x v="0"/>
    <x v="1"/>
    <s v="1-10"/>
  </r>
  <r>
    <s v="Sürgősségi prehospitális ellátás"/>
    <x v="0"/>
    <x v="0"/>
    <s v="1-10"/>
  </r>
  <r>
    <s v="Sürgősségi prehospitális ellátás"/>
    <x v="0"/>
    <x v="1"/>
    <n v="0"/>
  </r>
  <r>
    <s v="Sürgősségi prehospitális ellátás"/>
    <x v="0"/>
    <x v="0"/>
    <s v="21-30"/>
  </r>
  <r>
    <s v="Sürgősségi prehospitális ellátás"/>
    <x v="1"/>
    <x v="1"/>
    <n v="0"/>
  </r>
  <r>
    <s v="Sürgősségi prehospitális ellátás"/>
    <x v="0"/>
    <x v="1"/>
    <n v="0"/>
  </r>
  <r>
    <s v="Sürgősségi prehospitális ellátás"/>
    <x v="0"/>
    <x v="1"/>
    <s v="1-10"/>
  </r>
  <r>
    <s v="Sürgősségi prehospitális ellátás"/>
    <x v="0"/>
    <x v="1"/>
    <n v="0"/>
  </r>
  <r>
    <s v="Sürgősségi prehospitális ellátás"/>
    <x v="0"/>
    <x v="1"/>
    <n v="0"/>
  </r>
  <r>
    <s v="Sürgősségi prehospitális ellátás"/>
    <x v="0"/>
    <x v="1"/>
    <s v="1-10"/>
  </r>
  <r>
    <s v="Sürgősségi prehospitális ellátás"/>
    <x v="1"/>
    <x v="1"/>
    <s v="1-10"/>
  </r>
  <r>
    <s v="Sürgősségi prehospitális ellátás"/>
    <x v="3"/>
    <x v="1"/>
    <s v="1-10"/>
  </r>
  <r>
    <s v="Sürgősségi prehospitális ellátás"/>
    <x v="0"/>
    <x v="1"/>
    <s v="1-10"/>
  </r>
  <r>
    <s v="Sürgősségi hospitális ellátás"/>
    <x v="3"/>
    <x v="1"/>
    <s v="1-10"/>
  </r>
  <r>
    <s v="Sürgősségi prehospitális ellátás"/>
    <x v="3"/>
    <x v="1"/>
    <n v="0"/>
  </r>
  <r>
    <s v="Sürgősségi hospitális ellátás"/>
    <x v="1"/>
    <x v="1"/>
    <n v="0"/>
  </r>
  <r>
    <s v="Sürgősségi hospitális ellátás"/>
    <x v="1"/>
    <x v="1"/>
    <n v="0"/>
  </r>
  <r>
    <s v="Sürgősségi hospitális ellátás"/>
    <x v="0"/>
    <x v="2"/>
    <n v="0"/>
  </r>
  <r>
    <s v="Sürgősségi hospitális ellátás"/>
    <x v="1"/>
    <x v="1"/>
    <n v="0"/>
  </r>
  <r>
    <s v="Sürgősségi prehospitális ellátás"/>
    <x v="2"/>
    <x v="0"/>
    <s v="30-60"/>
  </r>
  <r>
    <s v="Sürgősségi prehospitális ellátás"/>
    <x v="0"/>
    <x v="1"/>
    <s v="11-20"/>
  </r>
  <r>
    <s v="Sürgősségi hospitális ellátás"/>
    <x v="2"/>
    <x v="1"/>
    <n v="0"/>
  </r>
  <r>
    <s v="Sürgősségi prehospitális ellátás"/>
    <x v="0"/>
    <x v="1"/>
    <n v="0"/>
  </r>
  <r>
    <s v="Sürgősségi prehospitális ellátás"/>
    <x v="0"/>
    <x v="1"/>
    <s v="1-10"/>
  </r>
  <r>
    <s v="Sürgősségi prehospitális ellátás"/>
    <x v="3"/>
    <x v="1"/>
    <n v="0"/>
  </r>
  <r>
    <s v="Sürgősségi prehospitális ellátás"/>
    <x v="2"/>
    <x v="1"/>
    <n v="0"/>
  </r>
  <r>
    <s v="Sürgősségi prehospitális ellátás"/>
    <x v="0"/>
    <x v="1"/>
    <n v="0"/>
  </r>
  <r>
    <s v="Sürgősségi prehospitális ellátás"/>
    <x v="0"/>
    <x v="1"/>
    <s v="1-10"/>
  </r>
  <r>
    <s v="Sürgősségi prehospitális ellátás"/>
    <x v="0"/>
    <x v="1"/>
    <n v="0"/>
  </r>
  <r>
    <s v="Sürgősségi prehospitális ellátás"/>
    <x v="3"/>
    <x v="1"/>
    <s v="30-60"/>
  </r>
  <r>
    <s v="Sürgősségi prehospitális ellátás"/>
    <x v="0"/>
    <x v="1"/>
    <n v="0"/>
  </r>
  <r>
    <s v="Sürgősségi prehospitális ellátás"/>
    <x v="0"/>
    <x v="1"/>
    <s v="1-10"/>
  </r>
  <r>
    <s v="Sürgősségi prehospitális ellátás"/>
    <x v="2"/>
    <x v="1"/>
    <n v="0"/>
  </r>
  <r>
    <s v="Sürgősségi prehospitális ellátás"/>
    <x v="0"/>
    <x v="1"/>
    <n v="0"/>
  </r>
  <r>
    <s v="Sürgősségi prehospitális ellátás"/>
    <x v="2"/>
    <x v="1"/>
    <n v="0"/>
  </r>
  <r>
    <s v="Sürgősségi prehospitális ellátás"/>
    <x v="3"/>
    <x v="1"/>
    <s v="1-10"/>
  </r>
  <r>
    <s v="Sürgősségi hospitális ellátás"/>
    <x v="1"/>
    <x v="1"/>
    <n v="0"/>
  </r>
  <r>
    <s v="Sürgősségi prehospitális ellátás"/>
    <x v="0"/>
    <x v="1"/>
    <s v="11-20"/>
  </r>
  <r>
    <s v="Sürgősségi prehospitális ellátás"/>
    <x v="2"/>
    <x v="1"/>
    <n v="0"/>
  </r>
  <r>
    <s v="Sürgősségi prehospitális ellátás"/>
    <x v="2"/>
    <x v="1"/>
    <n v="0"/>
  </r>
  <r>
    <s v="Sürgősségi prehospitális ellátás"/>
    <x v="0"/>
    <x v="1"/>
    <s v="11-20"/>
  </r>
  <r>
    <s v="Sürgősségi hospitális ellátás"/>
    <x v="0"/>
    <x v="1"/>
    <s v="1-10"/>
  </r>
  <r>
    <s v="Sürgősségi prehospitális ellátás"/>
    <x v="1"/>
    <x v="1"/>
    <s v="30-60"/>
  </r>
  <r>
    <s v="Sürgősségi hospitális ellátás"/>
    <x v="0"/>
    <x v="1"/>
    <s v="1-10"/>
  </r>
  <r>
    <s v="Sürgősségi prehospitális ellátás"/>
    <x v="0"/>
    <x v="1"/>
    <s v="11-20"/>
  </r>
  <r>
    <s v="Sürgősségi prehospitális ellátás"/>
    <x v="0"/>
    <x v="1"/>
    <n v="0"/>
  </r>
  <r>
    <s v="Sürgősségi prehospitális ellátás"/>
    <x v="2"/>
    <x v="1"/>
    <s v="11-20"/>
  </r>
  <r>
    <s v="Sürgősségi hospitális ellátás"/>
    <x v="0"/>
    <x v="2"/>
    <s v="21-30"/>
  </r>
  <r>
    <s v="Sürgősségi prehospitális ellátás"/>
    <x v="0"/>
    <x v="1"/>
    <n v="0"/>
  </r>
  <r>
    <s v="Sürgősségi prehospitális ellátás"/>
    <x v="1"/>
    <x v="1"/>
    <s v="1-10"/>
  </r>
  <r>
    <s v="Sürgősségi hospitális ellátás"/>
    <x v="3"/>
    <x v="0"/>
    <s v="1-10"/>
  </r>
  <r>
    <s v="Sürgősségi prehospitális ellátás"/>
    <x v="0"/>
    <x v="1"/>
    <n v="0"/>
  </r>
  <r>
    <s v="Sürgősségi prehospitális ellátás"/>
    <x v="0"/>
    <x v="1"/>
    <n v="0"/>
  </r>
  <r>
    <s v="Sürgősségi prehospitális ellátás"/>
    <x v="0"/>
    <x v="1"/>
    <n v="0"/>
  </r>
  <r>
    <s v="Sürgősségi hospitális ellátás"/>
    <x v="0"/>
    <x v="1"/>
    <s v="11-20"/>
  </r>
  <r>
    <s v="Sürgősségi prehospitális ellátás"/>
    <x v="0"/>
    <x v="0"/>
    <n v="0"/>
  </r>
  <r>
    <s v="Sürgősségi hospitális ellátás"/>
    <x v="0"/>
    <x v="1"/>
    <s v="1-10"/>
  </r>
  <r>
    <s v="Sürgősségi prehospitális ellátás"/>
    <x v="1"/>
    <x v="1"/>
    <n v="0"/>
  </r>
  <r>
    <s v="Sürgősségi prehospitális ellátás"/>
    <x v="0"/>
    <x v="1"/>
    <n v="0"/>
  </r>
  <r>
    <s v="Sürgősségi prehospitális ellátás"/>
    <x v="0"/>
    <x v="1"/>
    <s v="1-10"/>
  </r>
  <r>
    <s v="Sürgősségi prehospitális ellátás"/>
    <x v="0"/>
    <x v="1"/>
    <s v="1-10"/>
  </r>
  <r>
    <s v="Sürgősségi prehospitális ellátás"/>
    <x v="0"/>
    <x v="1"/>
    <n v="0"/>
  </r>
  <r>
    <s v="Sürgősségi prehospitális ellátás"/>
    <x v="1"/>
    <x v="1"/>
    <s v="1-10"/>
  </r>
  <r>
    <s v="Sürgősségi prehospitális ellátás"/>
    <x v="3"/>
    <x v="1"/>
    <s v="30-60"/>
  </r>
  <r>
    <s v="Sürgősségi prehospitális ellátás"/>
    <x v="3"/>
    <x v="1"/>
    <s v="1-10"/>
  </r>
  <r>
    <s v="Sürgősségi hospitális ellátás"/>
    <x v="3"/>
    <x v="1"/>
    <s v="1-10"/>
  </r>
  <r>
    <s v="Sürgősségi prehospitális ellátás"/>
    <x v="2"/>
    <x v="1"/>
    <n v="0"/>
  </r>
  <r>
    <s v="Sürgősségi prehospitális ellátás"/>
    <x v="2"/>
    <x v="1"/>
    <n v="0"/>
  </r>
  <r>
    <s v="Sürgősségi hospitális ellátás"/>
    <x v="2"/>
    <x v="1"/>
    <s v="60-90"/>
  </r>
  <r>
    <s v="Sürgősségi prehospitális ellátás"/>
    <x v="0"/>
    <x v="1"/>
    <s v="1-10"/>
  </r>
  <r>
    <s v="Sürgősségi prehospitális ellátás"/>
    <x v="0"/>
    <x v="1"/>
    <n v="0"/>
  </r>
  <r>
    <s v="Sürgősségi hospitális ellátás"/>
    <x v="1"/>
    <x v="1"/>
    <n v="0"/>
  </r>
  <r>
    <s v="Sürgősségi prehospitális ellátás"/>
    <x v="0"/>
    <x v="1"/>
    <n v="0"/>
  </r>
  <r>
    <s v="Sürgősségi prehospitális ellátás"/>
    <x v="0"/>
    <x v="1"/>
    <s v="1-10"/>
  </r>
  <r>
    <s v="Sürgősségi prehospitális ellátás"/>
    <x v="3"/>
    <x v="0"/>
    <s v="11-20"/>
  </r>
  <r>
    <s v="Sürgősségi prehospitális ellátás"/>
    <x v="0"/>
    <x v="1"/>
    <s v="1-10"/>
  </r>
  <r>
    <s v="Sürgősségi hospitális ellátás"/>
    <x v="0"/>
    <x v="1"/>
    <n v="0"/>
  </r>
  <r>
    <s v="Sürgősségi prehospitális ellátás"/>
    <x v="2"/>
    <x v="2"/>
    <s v="11-20"/>
  </r>
  <r>
    <s v="Sürgősségi prehospitális ellátás"/>
    <x v="3"/>
    <x v="1"/>
    <s v="11-20"/>
  </r>
  <r>
    <s v="Sürgősségi prehospitális ellátás"/>
    <x v="3"/>
    <x v="1"/>
    <n v="0"/>
  </r>
  <r>
    <s v="Sürgősségi prehospitális ellátás"/>
    <x v="1"/>
    <x v="0"/>
    <s v="1-10"/>
  </r>
  <r>
    <s v="Sürgősségi hospitális ellátás"/>
    <x v="2"/>
    <x v="1"/>
    <s v="1-10"/>
  </r>
  <r>
    <s v="Sürgősségi prehospitális ellátás"/>
    <x v="0"/>
    <x v="1"/>
    <n v="0"/>
  </r>
  <r>
    <s v="Sürgősségi prehospitális ellátás"/>
    <x v="0"/>
    <x v="1"/>
    <n v="0"/>
  </r>
  <r>
    <s v="Sürgősségi hospitális ellátás"/>
    <x v="0"/>
    <x v="1"/>
    <s v="1-10"/>
  </r>
  <r>
    <s v="Sürgősségi prehospitális ellátás"/>
    <x v="3"/>
    <x v="1"/>
    <n v="0"/>
  </r>
  <r>
    <s v="Sürgősségi prehospitális ellátás"/>
    <x v="0"/>
    <x v="1"/>
    <s v="11-20"/>
  </r>
  <r>
    <s v="Sürgősségi prehospitális ellátás"/>
    <x v="0"/>
    <x v="1"/>
    <n v="0"/>
  </r>
  <r>
    <s v="Sürgősségi prehospitális ellátás"/>
    <x v="3"/>
    <x v="1"/>
    <n v="0"/>
  </r>
  <r>
    <s v="Sürgősségi prehospitális ellátás"/>
    <x v="0"/>
    <x v="1"/>
    <s v="30-60"/>
  </r>
  <r>
    <s v="Sürgősségi prehospitális ellátás"/>
    <x v="2"/>
    <x v="0"/>
    <s v="1-10"/>
  </r>
  <r>
    <s v="Sürgősségi prehospitális ellátás"/>
    <x v="3"/>
    <x v="1"/>
    <s v="11-20"/>
  </r>
  <r>
    <s v="Sürgősségi prehospitális ellátás"/>
    <x v="2"/>
    <x v="1"/>
    <s v="1-10"/>
  </r>
  <r>
    <s v="Sürgősségi prehospitális ellátás"/>
    <x v="0"/>
    <x v="1"/>
    <n v="0"/>
  </r>
  <r>
    <s v="Sürgősségi hospitális ellátás"/>
    <x v="2"/>
    <x v="1"/>
    <s v="1-10"/>
  </r>
  <r>
    <s v="Sürgősségi prehospitális ellátás"/>
    <x v="0"/>
    <x v="1"/>
    <n v="0"/>
  </r>
  <r>
    <s v="Sürgősségi prehospitális ellátás"/>
    <x v="2"/>
    <x v="1"/>
    <n v="0"/>
  </r>
  <r>
    <s v="Sürgősségi prehospitális ellátás"/>
    <x v="2"/>
    <x v="1"/>
    <s v="1-10"/>
  </r>
  <r>
    <s v="Sürgősségi prehospitális ellátás"/>
    <x v="0"/>
    <x v="1"/>
    <s v="1-10"/>
  </r>
  <r>
    <s v="Sürgősségi hospitális ellátás"/>
    <x v="0"/>
    <x v="1"/>
    <s v="1-10"/>
  </r>
  <r>
    <s v="Sürgősségi prehospitális ellátás"/>
    <x v="2"/>
    <x v="1"/>
    <s v="1-10"/>
  </r>
  <r>
    <s v="Sürgősségi prehospitális ellátás"/>
    <x v="0"/>
    <x v="1"/>
    <n v="0"/>
  </r>
  <r>
    <s v="Sürgősségi hospitális ellátás"/>
    <x v="4"/>
    <x v="1"/>
    <n v="0"/>
  </r>
  <r>
    <s v="Sürgősségi prehospitális ellátás"/>
    <x v="1"/>
    <x v="1"/>
    <n v="0"/>
  </r>
  <r>
    <s v="Sürgősségi prehospitális ellátás"/>
    <x v="0"/>
    <x v="1"/>
    <s v="11-20"/>
  </r>
  <r>
    <s v="Sürgősségi prehospitális ellátás"/>
    <x v="0"/>
    <x v="1"/>
    <n v="0"/>
  </r>
  <r>
    <s v="Sürgősségi prehospitális ellátás"/>
    <x v="0"/>
    <x v="1"/>
    <s v="11-20"/>
  </r>
  <r>
    <s v="Sürgősségi hospitális ellátás"/>
    <x v="0"/>
    <x v="0"/>
    <s v="11-20"/>
  </r>
  <r>
    <s v="Sürgősségi prehospitális ellátás"/>
    <x v="1"/>
    <x v="1"/>
    <n v="0"/>
  </r>
  <r>
    <s v="Sürgősségi prehospitális ellátás"/>
    <x v="0"/>
    <x v="1"/>
    <n v="0"/>
  </r>
  <r>
    <s v="Sürgősségi prehospitális ellátás"/>
    <x v="2"/>
    <x v="1"/>
    <n v="0"/>
  </r>
  <r>
    <s v="Sürgősségi hospitális ellátás"/>
    <x v="0"/>
    <x v="1"/>
    <s v="1-10"/>
  </r>
  <r>
    <s v="Sürgősségi hospitális ellátás"/>
    <x v="3"/>
    <x v="1"/>
    <n v="0"/>
  </r>
  <r>
    <s v="Sürgősségi prehospitális ellátás"/>
    <x v="3"/>
    <x v="1"/>
    <n v="0"/>
  </r>
  <r>
    <s v="Sürgősségi hospitális ellátás"/>
    <x v="1"/>
    <x v="1"/>
    <s v="1-10"/>
  </r>
  <r>
    <s v="Sürgősségi prehospitális ellátás"/>
    <x v="2"/>
    <x v="1"/>
    <n v="0"/>
  </r>
  <r>
    <s v="Sürgősségi prehospitális ellátás"/>
    <x v="0"/>
    <x v="0"/>
    <n v="0"/>
  </r>
  <r>
    <s v="Sürgősségi prehospitális ellátás"/>
    <x v="0"/>
    <x v="0"/>
    <s v="90-"/>
  </r>
  <r>
    <s v="Sürgősségi prehospitális ellátás"/>
    <x v="1"/>
    <x v="1"/>
    <n v="0"/>
  </r>
  <r>
    <s v="Sürgősségi prehospitális ellátás"/>
    <x v="0"/>
    <x v="0"/>
    <s v="1-10"/>
  </r>
  <r>
    <s v="Sürgősségi hospitális ellátás"/>
    <x v="1"/>
    <x v="1"/>
    <s v="1-10"/>
  </r>
  <r>
    <s v="Sürgősségi prehospitális ellátás"/>
    <x v="2"/>
    <x v="1"/>
    <s v="1-10"/>
  </r>
  <r>
    <s v="Sürgősségi prehospitális ellátás"/>
    <x v="0"/>
    <x v="1"/>
    <s v="90-"/>
  </r>
  <r>
    <s v="Sürgősségi prehospitális ellátás"/>
    <x v="1"/>
    <x v="1"/>
    <n v="0"/>
  </r>
  <r>
    <s v="Sürgősségi prehospitális ellátás"/>
    <x v="4"/>
    <x v="0"/>
    <s v="1-10"/>
  </r>
  <r>
    <s v="Sürgősségi prehospitális ellátás"/>
    <x v="0"/>
    <x v="1"/>
    <s v="1-10"/>
  </r>
  <r>
    <s v="Sürgősségi prehospitális ellátás"/>
    <x v="0"/>
    <x v="1"/>
    <n v="0"/>
  </r>
  <r>
    <s v="Sürgősségi prehospitális ellátás"/>
    <x v="3"/>
    <x v="1"/>
    <n v="0"/>
  </r>
  <r>
    <s v="Sürgősségi prehospitális ellátás"/>
    <x v="2"/>
    <x v="1"/>
    <s v="1-10"/>
  </r>
  <r>
    <s v="Sürgősségi prehospitális ellátás"/>
    <x v="2"/>
    <x v="1"/>
    <n v="0"/>
  </r>
  <r>
    <s v="Sürgősségi prehospitális ellátás"/>
    <x v="0"/>
    <x v="1"/>
    <s v="1-10"/>
  </r>
  <r>
    <s v="Sürgősségi prehospitális ellátás"/>
    <x v="2"/>
    <x v="1"/>
    <n v="0"/>
  </r>
  <r>
    <s v="Sürgősségi prehospitális ellátás"/>
    <x v="0"/>
    <x v="1"/>
    <n v="0"/>
  </r>
  <r>
    <s v="Sürgősségi hospitális ellátás"/>
    <x v="0"/>
    <x v="0"/>
    <s v="21-30"/>
  </r>
  <r>
    <s v="Sürgősségi hospitális ellátás"/>
    <x v="1"/>
    <x v="1"/>
    <n v="0"/>
  </r>
  <r>
    <s v="Sürgősségi hospitális ellátás"/>
    <x v="2"/>
    <x v="1"/>
    <s v="1-10"/>
  </r>
  <r>
    <s v="Sürgősségi hospitális ellátás"/>
    <x v="2"/>
    <x v="1"/>
    <s v="30-60"/>
  </r>
  <r>
    <s v="Sürgősségi hospitális ellátás"/>
    <x v="1"/>
    <x v="1"/>
    <n v="0"/>
  </r>
  <r>
    <s v="Sürgősségi hospitális ellátás"/>
    <x v="4"/>
    <x v="0"/>
    <s v="30-60"/>
  </r>
  <r>
    <s v="Sürgősségi prehospitális ellátás"/>
    <x v="1"/>
    <x v="1"/>
    <n v="0"/>
  </r>
  <r>
    <s v="Sürgősségi hospitális ellátás"/>
    <x v="0"/>
    <x v="2"/>
    <s v="21-30"/>
  </r>
  <r>
    <s v="Sürgősségi hospitális ellátás"/>
    <x v="0"/>
    <x v="1"/>
    <s v="1-10"/>
  </r>
  <r>
    <s v="Sürgősségi hospitális ellátás"/>
    <x v="1"/>
    <x v="1"/>
    <s v="1-10"/>
  </r>
  <r>
    <s v="Sürgősségi hospitális ellátás"/>
    <x v="1"/>
    <x v="0"/>
    <s v="11-20"/>
  </r>
  <r>
    <s v="Sürgősségi prehospitális ellátás"/>
    <x v="2"/>
    <x v="1"/>
    <n v="0"/>
  </r>
  <r>
    <s v="Sürgősségi hospitális ellátás"/>
    <x v="0"/>
    <x v="1"/>
    <n v="0"/>
  </r>
  <r>
    <s v="Sürgősségi hospitális ellátás"/>
    <x v="2"/>
    <x v="1"/>
    <n v="0"/>
  </r>
  <r>
    <s v="Sürgősségi hospitális ellátás"/>
    <x v="2"/>
    <x v="0"/>
    <s v="30-60"/>
  </r>
  <r>
    <s v="Sürgősségi hospitális ellátás"/>
    <x v="2"/>
    <x v="1"/>
    <n v="0"/>
  </r>
  <r>
    <s v="Sürgősségi hospitális ellátás"/>
    <x v="0"/>
    <x v="2"/>
    <s v="30-60"/>
  </r>
  <r>
    <s v="Sürgősségi hospitális ellátás"/>
    <x v="0"/>
    <x v="1"/>
    <n v="0"/>
  </r>
  <r>
    <s v="Sürgősségi hospitális ellátás"/>
    <x v="2"/>
    <x v="1"/>
    <s v="1-10"/>
  </r>
  <r>
    <s v="Sürgősségi prehospitális ellátás"/>
    <x v="2"/>
    <x v="1"/>
    <s v="11-20"/>
  </r>
  <r>
    <s v="Sürgősségi prehospitális ellátás"/>
    <x v="0"/>
    <x v="2"/>
    <s v="21-30"/>
  </r>
  <r>
    <s v="Sürgősségi prehospitális ellátás"/>
    <x v="2"/>
    <x v="0"/>
    <s v="11-20"/>
  </r>
  <r>
    <s v="Sürgősségi prehospitális ellátás"/>
    <x v="0"/>
    <x v="0"/>
    <s v="21-30"/>
  </r>
  <r>
    <s v="Sürgősségi prehospitális ellátás"/>
    <x v="2"/>
    <x v="1"/>
    <s v="1-10"/>
  </r>
  <r>
    <s v="Sürgősségi hospitális ellátás"/>
    <x v="1"/>
    <x v="0"/>
    <s v="11-20"/>
  </r>
  <r>
    <s v="Sürgősségi prehospitális ellátás"/>
    <x v="0"/>
    <x v="0"/>
    <s v="11-20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64">
  <r>
    <x v="0"/>
    <s v="1-10"/>
    <x v="0"/>
  </r>
  <r>
    <x v="1"/>
    <n v="0"/>
    <x v="1"/>
  </r>
  <r>
    <x v="0"/>
    <n v="0"/>
    <x v="0"/>
  </r>
  <r>
    <x v="2"/>
    <n v="0"/>
    <x v="2"/>
  </r>
  <r>
    <x v="0"/>
    <n v="0"/>
    <x v="0"/>
  </r>
  <r>
    <x v="0"/>
    <n v="0"/>
    <x v="1"/>
  </r>
  <r>
    <x v="0"/>
    <s v="1-10"/>
    <x v="1"/>
  </r>
  <r>
    <x v="0"/>
    <n v="0"/>
    <x v="2"/>
  </r>
  <r>
    <x v="0"/>
    <s v="1-10"/>
    <x v="3"/>
  </r>
  <r>
    <x v="1"/>
    <n v="0"/>
    <x v="2"/>
  </r>
  <r>
    <x v="0"/>
    <n v="0"/>
    <x v="2"/>
  </r>
  <r>
    <x v="0"/>
    <n v="0"/>
    <x v="1"/>
  </r>
  <r>
    <x v="0"/>
    <n v="0"/>
    <x v="2"/>
  </r>
  <r>
    <x v="0"/>
    <n v="0"/>
    <x v="2"/>
  </r>
  <r>
    <x v="0"/>
    <n v="0"/>
    <x v="1"/>
  </r>
  <r>
    <x v="1"/>
    <n v="0"/>
    <x v="1"/>
  </r>
  <r>
    <x v="3"/>
    <n v="0"/>
    <x v="1"/>
  </r>
  <r>
    <x v="0"/>
    <n v="0"/>
    <x v="1"/>
  </r>
  <r>
    <x v="3"/>
    <n v="0"/>
    <x v="1"/>
  </r>
  <r>
    <x v="3"/>
    <n v="0"/>
    <x v="2"/>
  </r>
  <r>
    <x v="1"/>
    <n v="0"/>
    <x v="2"/>
  </r>
  <r>
    <x v="1"/>
    <n v="0"/>
    <x v="2"/>
  </r>
  <r>
    <x v="0"/>
    <s v="11-20"/>
    <x v="2"/>
  </r>
  <r>
    <x v="1"/>
    <n v="0"/>
    <x v="2"/>
  </r>
  <r>
    <x v="2"/>
    <s v="1-10"/>
    <x v="4"/>
  </r>
  <r>
    <x v="0"/>
    <n v="0"/>
    <x v="0"/>
  </r>
  <r>
    <x v="2"/>
    <n v="0"/>
    <x v="2"/>
  </r>
  <r>
    <x v="0"/>
    <n v="0"/>
    <x v="2"/>
  </r>
  <r>
    <x v="0"/>
    <n v="0"/>
    <x v="1"/>
  </r>
  <r>
    <x v="3"/>
    <n v="0"/>
    <x v="2"/>
  </r>
  <r>
    <x v="2"/>
    <n v="0"/>
    <x v="2"/>
  </r>
  <r>
    <x v="0"/>
    <n v="0"/>
    <x v="2"/>
  </r>
  <r>
    <x v="0"/>
    <n v="0"/>
    <x v="1"/>
  </r>
  <r>
    <x v="0"/>
    <n v="0"/>
    <x v="2"/>
  </r>
  <r>
    <x v="3"/>
    <n v="0"/>
    <x v="4"/>
  </r>
  <r>
    <x v="0"/>
    <n v="0"/>
    <x v="2"/>
  </r>
  <r>
    <x v="0"/>
    <n v="0"/>
    <x v="1"/>
  </r>
  <r>
    <x v="2"/>
    <n v="0"/>
    <x v="2"/>
  </r>
  <r>
    <x v="0"/>
    <n v="0"/>
    <x v="2"/>
  </r>
  <r>
    <x v="2"/>
    <n v="0"/>
    <x v="2"/>
  </r>
  <r>
    <x v="3"/>
    <n v="0"/>
    <x v="1"/>
  </r>
  <r>
    <x v="1"/>
    <n v="0"/>
    <x v="2"/>
  </r>
  <r>
    <x v="0"/>
    <n v="0"/>
    <x v="0"/>
  </r>
  <r>
    <x v="2"/>
    <n v="0"/>
    <x v="2"/>
  </r>
  <r>
    <x v="2"/>
    <n v="0"/>
    <x v="2"/>
  </r>
  <r>
    <x v="0"/>
    <n v="0"/>
    <x v="0"/>
  </r>
  <r>
    <x v="0"/>
    <n v="0"/>
    <x v="1"/>
  </r>
  <r>
    <x v="1"/>
    <n v="0"/>
    <x v="4"/>
  </r>
  <r>
    <x v="0"/>
    <n v="0"/>
    <x v="1"/>
  </r>
  <r>
    <x v="0"/>
    <n v="0"/>
    <x v="0"/>
  </r>
  <r>
    <x v="0"/>
    <n v="0"/>
    <x v="2"/>
  </r>
  <r>
    <x v="2"/>
    <n v="0"/>
    <x v="0"/>
  </r>
  <r>
    <x v="0"/>
    <s v="11-20"/>
    <x v="3"/>
  </r>
  <r>
    <x v="0"/>
    <n v="0"/>
    <x v="2"/>
  </r>
  <r>
    <x v="1"/>
    <n v="0"/>
    <x v="1"/>
  </r>
  <r>
    <x v="3"/>
    <s v="1-10"/>
    <x v="1"/>
  </r>
  <r>
    <x v="0"/>
    <n v="0"/>
    <x v="2"/>
  </r>
  <r>
    <x v="0"/>
    <n v="0"/>
    <x v="2"/>
  </r>
  <r>
    <x v="0"/>
    <n v="0"/>
    <x v="2"/>
  </r>
  <r>
    <x v="0"/>
    <n v="0"/>
    <x v="0"/>
  </r>
  <r>
    <x v="0"/>
    <s v="1-10"/>
    <x v="2"/>
  </r>
  <r>
    <x v="0"/>
    <n v="0"/>
    <x v="1"/>
  </r>
  <r>
    <x v="1"/>
    <n v="0"/>
    <x v="2"/>
  </r>
  <r>
    <x v="0"/>
    <n v="0"/>
    <x v="2"/>
  </r>
  <r>
    <x v="0"/>
    <n v="0"/>
    <x v="1"/>
  </r>
  <r>
    <x v="0"/>
    <n v="0"/>
    <x v="1"/>
  </r>
  <r>
    <x v="0"/>
    <n v="0"/>
    <x v="2"/>
  </r>
  <r>
    <x v="1"/>
    <n v="0"/>
    <x v="1"/>
  </r>
  <r>
    <x v="3"/>
    <n v="0"/>
    <x v="4"/>
  </r>
  <r>
    <x v="3"/>
    <n v="0"/>
    <x v="1"/>
  </r>
  <r>
    <x v="3"/>
    <n v="0"/>
    <x v="1"/>
  </r>
  <r>
    <x v="2"/>
    <n v="0"/>
    <x v="2"/>
  </r>
  <r>
    <x v="2"/>
    <n v="0"/>
    <x v="2"/>
  </r>
  <r>
    <x v="2"/>
    <n v="0"/>
    <x v="5"/>
  </r>
  <r>
    <x v="0"/>
    <n v="0"/>
    <x v="1"/>
  </r>
  <r>
    <x v="0"/>
    <n v="0"/>
    <x v="2"/>
  </r>
  <r>
    <x v="1"/>
    <n v="0"/>
    <x v="2"/>
  </r>
  <r>
    <x v="0"/>
    <n v="0"/>
    <x v="2"/>
  </r>
  <r>
    <x v="0"/>
    <n v="0"/>
    <x v="1"/>
  </r>
  <r>
    <x v="3"/>
    <s v="1-10"/>
    <x v="0"/>
  </r>
  <r>
    <x v="0"/>
    <n v="0"/>
    <x v="1"/>
  </r>
  <r>
    <x v="0"/>
    <n v="0"/>
    <x v="2"/>
  </r>
  <r>
    <x v="2"/>
    <s v="11-20"/>
    <x v="0"/>
  </r>
  <r>
    <x v="3"/>
    <n v="0"/>
    <x v="0"/>
  </r>
  <r>
    <x v="3"/>
    <n v="0"/>
    <x v="2"/>
  </r>
  <r>
    <x v="1"/>
    <s v="1-10"/>
    <x v="1"/>
  </r>
  <r>
    <x v="2"/>
    <n v="0"/>
    <x v="1"/>
  </r>
  <r>
    <x v="0"/>
    <n v="0"/>
    <x v="2"/>
  </r>
  <r>
    <x v="0"/>
    <n v="0"/>
    <x v="2"/>
  </r>
  <r>
    <x v="0"/>
    <n v="0"/>
    <x v="1"/>
  </r>
  <r>
    <x v="3"/>
    <n v="0"/>
    <x v="2"/>
  </r>
  <r>
    <x v="0"/>
    <n v="0"/>
    <x v="0"/>
  </r>
  <r>
    <x v="0"/>
    <n v="0"/>
    <x v="2"/>
  </r>
  <r>
    <x v="3"/>
    <n v="0"/>
    <x v="2"/>
  </r>
  <r>
    <x v="0"/>
    <n v="0"/>
    <x v="4"/>
  </r>
  <r>
    <x v="2"/>
    <s v="1-10"/>
    <x v="1"/>
  </r>
  <r>
    <x v="3"/>
    <n v="0"/>
    <x v="0"/>
  </r>
  <r>
    <x v="2"/>
    <n v="0"/>
    <x v="1"/>
  </r>
  <r>
    <x v="0"/>
    <n v="0"/>
    <x v="2"/>
  </r>
  <r>
    <x v="2"/>
    <n v="0"/>
    <x v="1"/>
  </r>
  <r>
    <x v="0"/>
    <n v="0"/>
    <x v="2"/>
  </r>
  <r>
    <x v="2"/>
    <n v="0"/>
    <x v="2"/>
  </r>
  <r>
    <x v="2"/>
    <n v="0"/>
    <x v="1"/>
  </r>
  <r>
    <x v="0"/>
    <n v="0"/>
    <x v="1"/>
  </r>
  <r>
    <x v="0"/>
    <n v="0"/>
    <x v="1"/>
  </r>
  <r>
    <x v="2"/>
    <n v="0"/>
    <x v="1"/>
  </r>
  <r>
    <x v="0"/>
    <n v="0"/>
    <x v="2"/>
  </r>
  <r>
    <x v="4"/>
    <n v="0"/>
    <x v="2"/>
  </r>
  <r>
    <x v="1"/>
    <n v="0"/>
    <x v="2"/>
  </r>
  <r>
    <x v="0"/>
    <n v="0"/>
    <x v="0"/>
  </r>
  <r>
    <x v="0"/>
    <n v="0"/>
    <x v="2"/>
  </r>
  <r>
    <x v="0"/>
    <n v="0"/>
    <x v="0"/>
  </r>
  <r>
    <x v="0"/>
    <s v="1-10"/>
    <x v="0"/>
  </r>
  <r>
    <x v="1"/>
    <n v="0"/>
    <x v="2"/>
  </r>
  <r>
    <x v="0"/>
    <n v="0"/>
    <x v="2"/>
  </r>
  <r>
    <x v="2"/>
    <n v="0"/>
    <x v="2"/>
  </r>
  <r>
    <x v="0"/>
    <n v="0"/>
    <x v="1"/>
  </r>
  <r>
    <x v="3"/>
    <n v="0"/>
    <x v="2"/>
  </r>
  <r>
    <x v="3"/>
    <n v="0"/>
    <x v="2"/>
  </r>
  <r>
    <x v="1"/>
    <n v="0"/>
    <x v="1"/>
  </r>
  <r>
    <x v="2"/>
    <n v="0"/>
    <x v="2"/>
  </r>
  <r>
    <x v="0"/>
    <s v="1-10"/>
    <x v="2"/>
  </r>
  <r>
    <x v="0"/>
    <s v="1-10"/>
    <x v="6"/>
  </r>
  <r>
    <x v="1"/>
    <n v="0"/>
    <x v="2"/>
  </r>
  <r>
    <x v="0"/>
    <s v="1-10"/>
    <x v="1"/>
  </r>
  <r>
    <x v="1"/>
    <n v="0"/>
    <x v="1"/>
  </r>
  <r>
    <x v="2"/>
    <n v="0"/>
    <x v="1"/>
  </r>
  <r>
    <x v="0"/>
    <n v="0"/>
    <x v="6"/>
  </r>
  <r>
    <x v="1"/>
    <n v="0"/>
    <x v="2"/>
  </r>
  <r>
    <x v="4"/>
    <s v="1-10"/>
    <x v="1"/>
  </r>
  <r>
    <x v="0"/>
    <n v="0"/>
    <x v="1"/>
  </r>
  <r>
    <x v="0"/>
    <n v="0"/>
    <x v="2"/>
  </r>
  <r>
    <x v="3"/>
    <n v="0"/>
    <x v="2"/>
  </r>
  <r>
    <x v="2"/>
    <n v="0"/>
    <x v="1"/>
  </r>
  <r>
    <x v="2"/>
    <n v="0"/>
    <x v="2"/>
  </r>
  <r>
    <x v="0"/>
    <n v="0"/>
    <x v="1"/>
  </r>
  <r>
    <x v="2"/>
    <n v="0"/>
    <x v="2"/>
  </r>
  <r>
    <x v="0"/>
    <n v="0"/>
    <x v="2"/>
  </r>
  <r>
    <x v="0"/>
    <s v="1-10"/>
    <x v="3"/>
  </r>
  <r>
    <x v="1"/>
    <n v="0"/>
    <x v="2"/>
  </r>
  <r>
    <x v="2"/>
    <n v="0"/>
    <x v="1"/>
  </r>
  <r>
    <x v="2"/>
    <n v="0"/>
    <x v="4"/>
  </r>
  <r>
    <x v="1"/>
    <n v="0"/>
    <x v="2"/>
  </r>
  <r>
    <x v="4"/>
    <s v="1-10"/>
    <x v="4"/>
  </r>
  <r>
    <x v="1"/>
    <n v="0"/>
    <x v="2"/>
  </r>
  <r>
    <x v="0"/>
    <s v="11-20"/>
    <x v="3"/>
  </r>
  <r>
    <x v="0"/>
    <n v="0"/>
    <x v="1"/>
  </r>
  <r>
    <x v="1"/>
    <n v="0"/>
    <x v="1"/>
  </r>
  <r>
    <x v="1"/>
    <s v="1-10"/>
    <x v="0"/>
  </r>
  <r>
    <x v="2"/>
    <n v="0"/>
    <x v="2"/>
  </r>
  <r>
    <x v="0"/>
    <n v="0"/>
    <x v="2"/>
  </r>
  <r>
    <x v="2"/>
    <n v="0"/>
    <x v="2"/>
  </r>
  <r>
    <x v="2"/>
    <s v="1-10"/>
    <x v="4"/>
  </r>
  <r>
    <x v="2"/>
    <n v="0"/>
    <x v="2"/>
  </r>
  <r>
    <x v="0"/>
    <s v="11-20"/>
    <x v="4"/>
  </r>
  <r>
    <x v="0"/>
    <n v="0"/>
    <x v="2"/>
  </r>
  <r>
    <x v="2"/>
    <n v="0"/>
    <x v="1"/>
  </r>
  <r>
    <x v="2"/>
    <n v="0"/>
    <x v="0"/>
  </r>
  <r>
    <x v="0"/>
    <s v="11-20"/>
    <x v="3"/>
  </r>
  <r>
    <x v="2"/>
    <s v="1-10"/>
    <x v="0"/>
  </r>
  <r>
    <x v="0"/>
    <s v="1-10"/>
    <x v="3"/>
  </r>
  <r>
    <x v="2"/>
    <n v="0"/>
    <x v="1"/>
  </r>
  <r>
    <x v="1"/>
    <s v="1-10"/>
    <x v="0"/>
  </r>
  <r>
    <x v="0"/>
    <s v="1-10"/>
    <x v="0"/>
  </r>
</pivotCacheRecords>
</file>

<file path=xl/pivotCache/pivotCacheRecords6.xml><?xml version="1.0" encoding="utf-8"?>
<pivotCacheRecords xmlns="http://schemas.openxmlformats.org/spreadsheetml/2006/main" xmlns:r="http://schemas.openxmlformats.org/officeDocument/2006/relationships" count="164">
  <r>
    <x v="0"/>
    <s v="Érettségire épülő szakképzés"/>
    <x v="0"/>
    <x v="0"/>
  </r>
  <r>
    <x v="0"/>
    <s v="Egyetemi végzettség"/>
    <x v="1"/>
    <x v="1"/>
  </r>
  <r>
    <x v="0"/>
    <s v="Érettségire épülő szakképzés"/>
    <x v="1"/>
    <x v="0"/>
  </r>
  <r>
    <x v="0"/>
    <s v="Főiskolai végzettség"/>
    <x v="1"/>
    <x v="2"/>
  </r>
  <r>
    <x v="0"/>
    <s v="Érettségire épülő szakképzés"/>
    <x v="1"/>
    <x v="0"/>
  </r>
  <r>
    <x v="0"/>
    <s v="Érettségire épülő szakképzés"/>
    <x v="1"/>
    <x v="1"/>
  </r>
  <r>
    <x v="0"/>
    <s v="Érettségire épülő szakképzés"/>
    <x v="0"/>
    <x v="1"/>
  </r>
  <r>
    <x v="0"/>
    <s v="Érettségire épülő szakképzés"/>
    <x v="1"/>
    <x v="2"/>
  </r>
  <r>
    <x v="0"/>
    <s v="Érettségire épülő szakképzés"/>
    <x v="0"/>
    <x v="3"/>
  </r>
  <r>
    <x v="0"/>
    <s v="Egyetemi végzettség"/>
    <x v="1"/>
    <x v="2"/>
  </r>
  <r>
    <x v="0"/>
    <s v="Érettségire épülő szakképzés"/>
    <x v="1"/>
    <x v="2"/>
  </r>
  <r>
    <x v="0"/>
    <s v="Érettségire épülő szakképzés"/>
    <x v="1"/>
    <x v="1"/>
  </r>
  <r>
    <x v="0"/>
    <s v="Érettségire épülő szakképzés"/>
    <x v="1"/>
    <x v="2"/>
  </r>
  <r>
    <x v="0"/>
    <s v="Érettségire épülő szakképzés"/>
    <x v="1"/>
    <x v="2"/>
  </r>
  <r>
    <x v="0"/>
    <s v="Érettségire épülő szakképzés"/>
    <x v="1"/>
    <x v="1"/>
  </r>
  <r>
    <x v="0"/>
    <s v="Egyetemi végzettség"/>
    <x v="1"/>
    <x v="1"/>
  </r>
  <r>
    <x v="0"/>
    <s v="Középiskolai érettségi"/>
    <x v="1"/>
    <x v="1"/>
  </r>
  <r>
    <x v="0"/>
    <s v="Érettségire épülő szakképzés"/>
    <x v="1"/>
    <x v="1"/>
  </r>
  <r>
    <x v="1"/>
    <s v="Középiskolai érettségi"/>
    <x v="1"/>
    <x v="1"/>
  </r>
  <r>
    <x v="0"/>
    <s v="Középiskolai érettségi"/>
    <x v="1"/>
    <x v="2"/>
  </r>
  <r>
    <x v="1"/>
    <s v="Egyetemi végzettség"/>
    <x v="1"/>
    <x v="2"/>
  </r>
  <r>
    <x v="1"/>
    <s v="Egyetemi végzettség"/>
    <x v="1"/>
    <x v="2"/>
  </r>
  <r>
    <x v="1"/>
    <s v="Érettségire épülő szakképzés"/>
    <x v="2"/>
    <x v="2"/>
  </r>
  <r>
    <x v="1"/>
    <s v="Egyetemi végzettség"/>
    <x v="1"/>
    <x v="2"/>
  </r>
  <r>
    <x v="0"/>
    <s v="Főiskolai végzettség"/>
    <x v="0"/>
    <x v="4"/>
  </r>
  <r>
    <x v="0"/>
    <s v="Érettségire épülő szakképzés"/>
    <x v="1"/>
    <x v="0"/>
  </r>
  <r>
    <x v="1"/>
    <s v="Főiskolai végzettség"/>
    <x v="1"/>
    <x v="2"/>
  </r>
  <r>
    <x v="0"/>
    <s v="Érettségire épülő szakképzés"/>
    <x v="1"/>
    <x v="2"/>
  </r>
  <r>
    <x v="0"/>
    <s v="Érettségire épülő szakképzés"/>
    <x v="1"/>
    <x v="1"/>
  </r>
  <r>
    <x v="0"/>
    <s v="Középiskolai érettségi"/>
    <x v="1"/>
    <x v="2"/>
  </r>
  <r>
    <x v="0"/>
    <s v="Főiskolai végzettség"/>
    <x v="1"/>
    <x v="2"/>
  </r>
  <r>
    <x v="0"/>
    <s v="Érettségire épülő szakképzés"/>
    <x v="1"/>
    <x v="2"/>
  </r>
  <r>
    <x v="0"/>
    <s v="Érettségire épülő szakképzés"/>
    <x v="1"/>
    <x v="1"/>
  </r>
  <r>
    <x v="0"/>
    <s v="Érettségire épülő szakképzés"/>
    <x v="1"/>
    <x v="2"/>
  </r>
  <r>
    <x v="0"/>
    <s v="Középiskolai érettségi"/>
    <x v="1"/>
    <x v="4"/>
  </r>
  <r>
    <x v="0"/>
    <s v="Érettségire épülő szakképzés"/>
    <x v="1"/>
    <x v="2"/>
  </r>
  <r>
    <x v="0"/>
    <s v="Érettségire épülő szakképzés"/>
    <x v="1"/>
    <x v="1"/>
  </r>
  <r>
    <x v="0"/>
    <s v="Főiskolai végzettség"/>
    <x v="1"/>
    <x v="2"/>
  </r>
  <r>
    <x v="0"/>
    <s v="Érettségire épülő szakképzés"/>
    <x v="1"/>
    <x v="2"/>
  </r>
  <r>
    <x v="0"/>
    <s v="Főiskolai végzettség"/>
    <x v="1"/>
    <x v="2"/>
  </r>
  <r>
    <x v="0"/>
    <s v="Középiskolai érettségi"/>
    <x v="1"/>
    <x v="1"/>
  </r>
  <r>
    <x v="1"/>
    <s v="Egyetemi végzettség"/>
    <x v="1"/>
    <x v="2"/>
  </r>
  <r>
    <x v="0"/>
    <s v="Érettségire épülő szakképzés"/>
    <x v="1"/>
    <x v="0"/>
  </r>
  <r>
    <x v="0"/>
    <s v="Főiskolai végzettség"/>
    <x v="1"/>
    <x v="2"/>
  </r>
  <r>
    <x v="0"/>
    <s v="Főiskolai végzettség"/>
    <x v="1"/>
    <x v="2"/>
  </r>
  <r>
    <x v="0"/>
    <s v="Érettségire épülő szakképzés"/>
    <x v="1"/>
    <x v="0"/>
  </r>
  <r>
    <x v="1"/>
    <s v="Érettségire épülő szakképzés"/>
    <x v="1"/>
    <x v="1"/>
  </r>
  <r>
    <x v="0"/>
    <s v="Egyetemi végzettség"/>
    <x v="1"/>
    <x v="4"/>
  </r>
  <r>
    <x v="1"/>
    <s v="Érettségire épülő szakképzés"/>
    <x v="1"/>
    <x v="1"/>
  </r>
  <r>
    <x v="0"/>
    <s v="Érettségire épülő szakképzés"/>
    <x v="1"/>
    <x v="0"/>
  </r>
  <r>
    <x v="0"/>
    <s v="Érettségire épülő szakképzés"/>
    <x v="1"/>
    <x v="2"/>
  </r>
  <r>
    <x v="0"/>
    <s v="Főiskolai végzettség"/>
    <x v="1"/>
    <x v="0"/>
  </r>
  <r>
    <x v="1"/>
    <s v="Érettségire épülő szakképzés"/>
    <x v="2"/>
    <x v="3"/>
  </r>
  <r>
    <x v="0"/>
    <s v="Érettségire épülő szakképzés"/>
    <x v="1"/>
    <x v="2"/>
  </r>
  <r>
    <x v="0"/>
    <s v="Egyetemi végzettség"/>
    <x v="1"/>
    <x v="1"/>
  </r>
  <r>
    <x v="1"/>
    <s v="Középiskolai érettségi"/>
    <x v="0"/>
    <x v="1"/>
  </r>
  <r>
    <x v="0"/>
    <s v="Érettségire épülő szakképzés"/>
    <x v="1"/>
    <x v="2"/>
  </r>
  <r>
    <x v="0"/>
    <s v="Érettségire épülő szakképzés"/>
    <x v="1"/>
    <x v="2"/>
  </r>
  <r>
    <x v="0"/>
    <s v="Érettségire épülő szakképzés"/>
    <x v="1"/>
    <x v="2"/>
  </r>
  <r>
    <x v="1"/>
    <s v="Érettségire épülő szakképzés"/>
    <x v="1"/>
    <x v="0"/>
  </r>
  <r>
    <x v="0"/>
    <s v="Érettségire épülő szakképzés"/>
    <x v="0"/>
    <x v="2"/>
  </r>
  <r>
    <x v="1"/>
    <s v="Érettségire épülő szakképzés"/>
    <x v="1"/>
    <x v="1"/>
  </r>
  <r>
    <x v="0"/>
    <s v="Egyetemi végzettség"/>
    <x v="1"/>
    <x v="2"/>
  </r>
  <r>
    <x v="0"/>
    <s v="Érettségire épülő szakképzés"/>
    <x v="1"/>
    <x v="2"/>
  </r>
  <r>
    <x v="0"/>
    <s v="Érettségire épülő szakképzés"/>
    <x v="1"/>
    <x v="1"/>
  </r>
  <r>
    <x v="0"/>
    <s v="Érettségire épülő szakképzés"/>
    <x v="1"/>
    <x v="1"/>
  </r>
  <r>
    <x v="0"/>
    <s v="Érettségire épülő szakképzés"/>
    <x v="1"/>
    <x v="2"/>
  </r>
  <r>
    <x v="0"/>
    <s v="Egyetemi végzettség"/>
    <x v="1"/>
    <x v="1"/>
  </r>
  <r>
    <x v="0"/>
    <s v="Középiskolai érettségi"/>
    <x v="1"/>
    <x v="4"/>
  </r>
  <r>
    <x v="0"/>
    <s v="Középiskolai érettségi"/>
    <x v="1"/>
    <x v="1"/>
  </r>
  <r>
    <x v="1"/>
    <s v="Középiskolai érettségi"/>
    <x v="1"/>
    <x v="1"/>
  </r>
  <r>
    <x v="0"/>
    <s v="Főiskolai végzettség"/>
    <x v="1"/>
    <x v="2"/>
  </r>
  <r>
    <x v="0"/>
    <s v="Főiskolai végzettség"/>
    <x v="1"/>
    <x v="2"/>
  </r>
  <r>
    <x v="1"/>
    <s v="Főiskolai végzettség"/>
    <x v="1"/>
    <x v="5"/>
  </r>
  <r>
    <x v="0"/>
    <s v="Érettségire épülő szakképzés"/>
    <x v="1"/>
    <x v="1"/>
  </r>
  <r>
    <x v="0"/>
    <s v="Érettségire épülő szakképzés"/>
    <x v="1"/>
    <x v="2"/>
  </r>
  <r>
    <x v="1"/>
    <s v="Egyetemi végzettség"/>
    <x v="1"/>
    <x v="2"/>
  </r>
  <r>
    <x v="0"/>
    <s v="Érettségire épülő szakképzés"/>
    <x v="1"/>
    <x v="2"/>
  </r>
  <r>
    <x v="0"/>
    <s v="Érettségire épülő szakképzés"/>
    <x v="1"/>
    <x v="1"/>
  </r>
  <r>
    <x v="0"/>
    <s v="Középiskolai érettségi"/>
    <x v="0"/>
    <x v="0"/>
  </r>
  <r>
    <x v="0"/>
    <s v="Érettségire épülő szakképzés"/>
    <x v="1"/>
    <x v="1"/>
  </r>
  <r>
    <x v="1"/>
    <s v="Érettségire épülő szakképzés"/>
    <x v="1"/>
    <x v="2"/>
  </r>
  <r>
    <x v="0"/>
    <s v="Főiskolai végzettség"/>
    <x v="2"/>
    <x v="0"/>
  </r>
  <r>
    <x v="0"/>
    <s v="Középiskolai érettségi"/>
    <x v="1"/>
    <x v="0"/>
  </r>
  <r>
    <x v="0"/>
    <s v="Középiskolai érettségi"/>
    <x v="1"/>
    <x v="2"/>
  </r>
  <r>
    <x v="0"/>
    <s v="Egyetemi végzettség"/>
    <x v="0"/>
    <x v="1"/>
  </r>
  <r>
    <x v="1"/>
    <s v="Főiskolai végzettség"/>
    <x v="1"/>
    <x v="1"/>
  </r>
  <r>
    <x v="0"/>
    <s v="Érettségire épülő szakképzés"/>
    <x v="1"/>
    <x v="2"/>
  </r>
  <r>
    <x v="0"/>
    <s v="Érettségire épülő szakképzés"/>
    <x v="1"/>
    <x v="2"/>
  </r>
  <r>
    <x v="1"/>
    <s v="Érettségire épülő szakképzés"/>
    <x v="1"/>
    <x v="1"/>
  </r>
  <r>
    <x v="0"/>
    <s v="Középiskolai érettségi"/>
    <x v="1"/>
    <x v="2"/>
  </r>
  <r>
    <x v="0"/>
    <s v="Érettségire épülő szakképzés"/>
    <x v="1"/>
    <x v="0"/>
  </r>
  <r>
    <x v="0"/>
    <s v="Érettségire épülő szakképzés"/>
    <x v="1"/>
    <x v="2"/>
  </r>
  <r>
    <x v="0"/>
    <s v="Középiskolai érettségi"/>
    <x v="1"/>
    <x v="2"/>
  </r>
  <r>
    <x v="0"/>
    <s v="Érettségire épülő szakképzés"/>
    <x v="1"/>
    <x v="4"/>
  </r>
  <r>
    <x v="0"/>
    <s v="Főiskolai végzettség"/>
    <x v="0"/>
    <x v="1"/>
  </r>
  <r>
    <x v="0"/>
    <s v="Középiskolai érettségi"/>
    <x v="1"/>
    <x v="0"/>
  </r>
  <r>
    <x v="0"/>
    <s v="Főiskolai végzettség"/>
    <x v="1"/>
    <x v="1"/>
  </r>
  <r>
    <x v="0"/>
    <s v="Érettségire épülő szakképzés"/>
    <x v="1"/>
    <x v="2"/>
  </r>
  <r>
    <x v="1"/>
    <s v="Főiskolai végzettség"/>
    <x v="1"/>
    <x v="1"/>
  </r>
  <r>
    <x v="0"/>
    <s v="Érettségire épülő szakképzés"/>
    <x v="1"/>
    <x v="2"/>
  </r>
  <r>
    <x v="0"/>
    <s v="Főiskolai végzettség"/>
    <x v="1"/>
    <x v="2"/>
  </r>
  <r>
    <x v="0"/>
    <s v="Főiskolai végzettség"/>
    <x v="1"/>
    <x v="1"/>
  </r>
  <r>
    <x v="0"/>
    <s v="Érettségire épülő szakképzés"/>
    <x v="1"/>
    <x v="1"/>
  </r>
  <r>
    <x v="1"/>
    <s v="Érettségire épülő szakképzés"/>
    <x v="1"/>
    <x v="1"/>
  </r>
  <r>
    <x v="0"/>
    <s v="Főiskolai végzettség"/>
    <x v="1"/>
    <x v="1"/>
  </r>
  <r>
    <x v="0"/>
    <s v="Érettségire épülő szakképzés"/>
    <x v="1"/>
    <x v="2"/>
  </r>
  <r>
    <x v="1"/>
    <s v="Szakiskola"/>
    <x v="1"/>
    <x v="2"/>
  </r>
  <r>
    <x v="0"/>
    <s v="Egyetemi végzettség"/>
    <x v="1"/>
    <x v="2"/>
  </r>
  <r>
    <x v="0"/>
    <s v="Érettségire épülő szakképzés"/>
    <x v="1"/>
    <x v="0"/>
  </r>
  <r>
    <x v="0"/>
    <s v="Érettségire épülő szakképzés"/>
    <x v="1"/>
    <x v="2"/>
  </r>
  <r>
    <x v="0"/>
    <s v="Érettségire épülő szakképzés"/>
    <x v="1"/>
    <x v="0"/>
  </r>
  <r>
    <x v="1"/>
    <s v="Érettségire épülő szakképzés"/>
    <x v="0"/>
    <x v="0"/>
  </r>
  <r>
    <x v="0"/>
    <s v="Egyetemi végzettség"/>
    <x v="1"/>
    <x v="2"/>
  </r>
  <r>
    <x v="0"/>
    <s v="Érettségire épülő szakképzés"/>
    <x v="1"/>
    <x v="2"/>
  </r>
  <r>
    <x v="0"/>
    <s v="Főiskolai végzettség"/>
    <x v="1"/>
    <x v="2"/>
  </r>
  <r>
    <x v="1"/>
    <s v="Érettségire épülő szakképzés"/>
    <x v="1"/>
    <x v="1"/>
  </r>
  <r>
    <x v="1"/>
    <s v="Középiskolai érettségi"/>
    <x v="1"/>
    <x v="2"/>
  </r>
  <r>
    <x v="0"/>
    <s v="Középiskolai érettségi"/>
    <x v="1"/>
    <x v="2"/>
  </r>
  <r>
    <x v="1"/>
    <s v="Egyetemi végzettség"/>
    <x v="1"/>
    <x v="1"/>
  </r>
  <r>
    <x v="0"/>
    <s v="Főiskolai végzettség"/>
    <x v="1"/>
    <x v="2"/>
  </r>
  <r>
    <x v="0"/>
    <s v="Érettségire épülő szakképzés"/>
    <x v="0"/>
    <x v="2"/>
  </r>
  <r>
    <x v="0"/>
    <s v="Érettségire épülő szakképzés"/>
    <x v="0"/>
    <x v="6"/>
  </r>
  <r>
    <x v="0"/>
    <s v="Egyetemi végzettség"/>
    <x v="1"/>
    <x v="2"/>
  </r>
  <r>
    <x v="0"/>
    <s v="Érettségire épülő szakképzés"/>
    <x v="0"/>
    <x v="1"/>
  </r>
  <r>
    <x v="1"/>
    <s v="Egyetemi végzettség"/>
    <x v="1"/>
    <x v="1"/>
  </r>
  <r>
    <x v="0"/>
    <s v="Főiskolai végzettség"/>
    <x v="1"/>
    <x v="1"/>
  </r>
  <r>
    <x v="0"/>
    <s v="Érettségire épülő szakképzés"/>
    <x v="1"/>
    <x v="6"/>
  </r>
  <r>
    <x v="0"/>
    <s v="Egyetemi végzettség"/>
    <x v="1"/>
    <x v="2"/>
  </r>
  <r>
    <x v="0"/>
    <s v="Szakiskola"/>
    <x v="0"/>
    <x v="1"/>
  </r>
  <r>
    <x v="0"/>
    <s v="Érettségire épülő szakképzés"/>
    <x v="1"/>
    <x v="1"/>
  </r>
  <r>
    <x v="0"/>
    <s v="Érettségire épülő szakképzés"/>
    <x v="1"/>
    <x v="2"/>
  </r>
  <r>
    <x v="0"/>
    <s v="Középiskolai érettségi"/>
    <x v="1"/>
    <x v="2"/>
  </r>
  <r>
    <x v="0"/>
    <s v="Főiskolai végzettség"/>
    <x v="1"/>
    <x v="1"/>
  </r>
  <r>
    <x v="0"/>
    <s v="Főiskolai végzettség"/>
    <x v="1"/>
    <x v="2"/>
  </r>
  <r>
    <x v="0"/>
    <s v="Érettségire épülő szakképzés"/>
    <x v="1"/>
    <x v="1"/>
  </r>
  <r>
    <x v="0"/>
    <s v="Főiskolai végzettség"/>
    <x v="1"/>
    <x v="2"/>
  </r>
  <r>
    <x v="0"/>
    <s v="Érettségire épülő szakképzés"/>
    <x v="1"/>
    <x v="2"/>
  </r>
  <r>
    <x v="1"/>
    <s v="Érettségire épülő szakképzés"/>
    <x v="0"/>
    <x v="3"/>
  </r>
  <r>
    <x v="1"/>
    <s v="Egyetemi végzettség"/>
    <x v="1"/>
    <x v="2"/>
  </r>
  <r>
    <x v="1"/>
    <s v="Főiskolai végzettség"/>
    <x v="1"/>
    <x v="1"/>
  </r>
  <r>
    <x v="1"/>
    <s v="Főiskolai végzettség"/>
    <x v="1"/>
    <x v="4"/>
  </r>
  <r>
    <x v="1"/>
    <s v="Egyetemi végzettség"/>
    <x v="1"/>
    <x v="2"/>
  </r>
  <r>
    <x v="1"/>
    <s v="Szakiskola"/>
    <x v="0"/>
    <x v="4"/>
  </r>
  <r>
    <x v="0"/>
    <s v="Egyetemi végzettség"/>
    <x v="1"/>
    <x v="2"/>
  </r>
  <r>
    <x v="1"/>
    <s v="Érettségire épülő szakképzés"/>
    <x v="2"/>
    <x v="3"/>
  </r>
  <r>
    <x v="1"/>
    <s v="Érettségire épülő szakképzés"/>
    <x v="1"/>
    <x v="1"/>
  </r>
  <r>
    <x v="1"/>
    <s v="Egyetemi végzettség"/>
    <x v="1"/>
    <x v="1"/>
  </r>
  <r>
    <x v="1"/>
    <s v="Egyetemi végzettség"/>
    <x v="0"/>
    <x v="0"/>
  </r>
  <r>
    <x v="0"/>
    <s v="Főiskolai végzettség"/>
    <x v="1"/>
    <x v="2"/>
  </r>
  <r>
    <x v="1"/>
    <s v="Érettségire épülő szakképzés"/>
    <x v="1"/>
    <x v="2"/>
  </r>
  <r>
    <x v="1"/>
    <s v="Főiskolai végzettség"/>
    <x v="1"/>
    <x v="2"/>
  </r>
  <r>
    <x v="1"/>
    <s v="Főiskolai végzettség"/>
    <x v="0"/>
    <x v="4"/>
  </r>
  <r>
    <x v="1"/>
    <s v="Főiskolai végzettség"/>
    <x v="1"/>
    <x v="2"/>
  </r>
  <r>
    <x v="1"/>
    <s v="Érettségire épülő szakképzés"/>
    <x v="2"/>
    <x v="4"/>
  </r>
  <r>
    <x v="1"/>
    <s v="Érettségire épülő szakképzés"/>
    <x v="1"/>
    <x v="2"/>
  </r>
  <r>
    <x v="1"/>
    <s v="Főiskolai végzettség"/>
    <x v="1"/>
    <x v="1"/>
  </r>
  <r>
    <x v="0"/>
    <s v="Főiskolai végzettség"/>
    <x v="1"/>
    <x v="0"/>
  </r>
  <r>
    <x v="0"/>
    <s v="Érettségire épülő szakképzés"/>
    <x v="2"/>
    <x v="3"/>
  </r>
  <r>
    <x v="0"/>
    <s v="Főiskolai végzettség"/>
    <x v="0"/>
    <x v="0"/>
  </r>
  <r>
    <x v="0"/>
    <s v="Érettségire épülő szakképzés"/>
    <x v="0"/>
    <x v="3"/>
  </r>
  <r>
    <x v="0"/>
    <s v="Főiskolai végzettség"/>
    <x v="1"/>
    <x v="1"/>
  </r>
  <r>
    <x v="1"/>
    <s v="Egyetemi végzettség"/>
    <x v="0"/>
    <x v="0"/>
  </r>
  <r>
    <x v="0"/>
    <s v="Érettségire épülő szakképzés"/>
    <x v="0"/>
    <x v="0"/>
  </r>
</pivotCacheRecords>
</file>

<file path=xl/pivotCache/pivotCacheRecords7.xml><?xml version="1.0" encoding="utf-8"?>
<pivotCacheRecords xmlns="http://schemas.openxmlformats.org/spreadsheetml/2006/main" xmlns:r="http://schemas.openxmlformats.org/officeDocument/2006/relationships" count="164">
  <r>
    <s v="Sürgősségi prehospitális ellátás"/>
    <x v="0"/>
    <x v="0"/>
    <x v="0"/>
  </r>
  <r>
    <s v="Sürgősségi prehospitális ellátás"/>
    <x v="1"/>
    <x v="1"/>
    <x v="1"/>
  </r>
  <r>
    <s v="Sürgősségi prehospitális ellátás"/>
    <x v="0"/>
    <x v="1"/>
    <x v="0"/>
  </r>
  <r>
    <s v="Sürgősségi prehospitális ellátás"/>
    <x v="2"/>
    <x v="1"/>
    <x v="2"/>
  </r>
  <r>
    <s v="Sürgősségi prehospitális ellátás"/>
    <x v="0"/>
    <x v="1"/>
    <x v="0"/>
  </r>
  <r>
    <s v="Sürgősségi prehospitális ellátás"/>
    <x v="0"/>
    <x v="1"/>
    <x v="1"/>
  </r>
  <r>
    <s v="Sürgősségi prehospitális ellátás"/>
    <x v="0"/>
    <x v="0"/>
    <x v="1"/>
  </r>
  <r>
    <s v="Sürgősségi prehospitális ellátás"/>
    <x v="0"/>
    <x v="1"/>
    <x v="2"/>
  </r>
  <r>
    <s v="Sürgősségi prehospitális ellátás"/>
    <x v="0"/>
    <x v="0"/>
    <x v="3"/>
  </r>
  <r>
    <s v="Sürgősségi prehospitális ellátás"/>
    <x v="1"/>
    <x v="1"/>
    <x v="2"/>
  </r>
  <r>
    <s v="Sürgősségi prehospitális ellátás"/>
    <x v="0"/>
    <x v="1"/>
    <x v="2"/>
  </r>
  <r>
    <s v="Sürgősségi prehospitális ellátás"/>
    <x v="0"/>
    <x v="1"/>
    <x v="1"/>
  </r>
  <r>
    <s v="Sürgősségi prehospitális ellátás"/>
    <x v="0"/>
    <x v="1"/>
    <x v="2"/>
  </r>
  <r>
    <s v="Sürgősségi prehospitális ellátás"/>
    <x v="0"/>
    <x v="1"/>
    <x v="2"/>
  </r>
  <r>
    <s v="Sürgősségi prehospitális ellátás"/>
    <x v="0"/>
    <x v="1"/>
    <x v="1"/>
  </r>
  <r>
    <s v="Sürgősségi prehospitális ellátás"/>
    <x v="2"/>
    <x v="1"/>
    <x v="1"/>
  </r>
  <r>
    <s v="Sürgősségi prehospitális ellátás"/>
    <x v="0"/>
    <x v="1"/>
    <x v="1"/>
  </r>
  <r>
    <s v="Sürgősségi prehospitális ellátás"/>
    <x v="0"/>
    <x v="1"/>
    <x v="1"/>
  </r>
  <r>
    <s v="Sürgősségi hospitális ellátás"/>
    <x v="0"/>
    <x v="1"/>
    <x v="1"/>
  </r>
  <r>
    <s v="Sürgősségi prehospitális ellátás"/>
    <x v="0"/>
    <x v="1"/>
    <x v="2"/>
  </r>
  <r>
    <s v="Sürgősségi hospitális ellátás"/>
    <x v="1"/>
    <x v="1"/>
    <x v="2"/>
  </r>
  <r>
    <s v="Sürgősségi hospitális ellátás"/>
    <x v="1"/>
    <x v="1"/>
    <x v="2"/>
  </r>
  <r>
    <s v="Sürgősségi hospitális ellátás"/>
    <x v="0"/>
    <x v="2"/>
    <x v="2"/>
  </r>
  <r>
    <s v="Sürgősségi hospitális ellátás"/>
    <x v="1"/>
    <x v="1"/>
    <x v="2"/>
  </r>
  <r>
    <s v="Sürgősségi prehospitális ellátás"/>
    <x v="2"/>
    <x v="0"/>
    <x v="4"/>
  </r>
  <r>
    <s v="Sürgősségi prehospitális ellátás"/>
    <x v="0"/>
    <x v="1"/>
    <x v="0"/>
  </r>
  <r>
    <s v="Sürgősségi hospitális ellátás"/>
    <x v="2"/>
    <x v="1"/>
    <x v="2"/>
  </r>
  <r>
    <s v="Sürgősségi prehospitális ellátás"/>
    <x v="0"/>
    <x v="1"/>
    <x v="2"/>
  </r>
  <r>
    <s v="Sürgősségi prehospitális ellátás"/>
    <x v="0"/>
    <x v="1"/>
    <x v="1"/>
  </r>
  <r>
    <s v="Sürgősségi prehospitális ellátás"/>
    <x v="0"/>
    <x v="1"/>
    <x v="2"/>
  </r>
  <r>
    <s v="Sürgősségi prehospitális ellátás"/>
    <x v="2"/>
    <x v="1"/>
    <x v="2"/>
  </r>
  <r>
    <s v="Sürgősségi prehospitális ellátás"/>
    <x v="0"/>
    <x v="1"/>
    <x v="2"/>
  </r>
  <r>
    <s v="Sürgősségi prehospitális ellátás"/>
    <x v="0"/>
    <x v="1"/>
    <x v="1"/>
  </r>
  <r>
    <s v="Sürgősségi prehospitális ellátás"/>
    <x v="0"/>
    <x v="1"/>
    <x v="2"/>
  </r>
  <r>
    <s v="Sürgősségi prehospitális ellátás"/>
    <x v="0"/>
    <x v="1"/>
    <x v="4"/>
  </r>
  <r>
    <s v="Sürgősségi prehospitális ellátás"/>
    <x v="0"/>
    <x v="1"/>
    <x v="2"/>
  </r>
  <r>
    <s v="Sürgősségi prehospitális ellátás"/>
    <x v="0"/>
    <x v="1"/>
    <x v="1"/>
  </r>
  <r>
    <s v="Sürgősségi prehospitális ellátás"/>
    <x v="2"/>
    <x v="1"/>
    <x v="2"/>
  </r>
  <r>
    <s v="Sürgősségi prehospitális ellátás"/>
    <x v="0"/>
    <x v="1"/>
    <x v="2"/>
  </r>
  <r>
    <s v="Sürgősségi prehospitális ellátás"/>
    <x v="0"/>
    <x v="1"/>
    <x v="2"/>
  </r>
  <r>
    <s v="Sürgősségi prehospitális ellátás"/>
    <x v="0"/>
    <x v="1"/>
    <x v="1"/>
  </r>
  <r>
    <s v="Sürgősségi hospitális ellátás"/>
    <x v="1"/>
    <x v="1"/>
    <x v="2"/>
  </r>
  <r>
    <s v="Sürgősségi prehospitális ellátás"/>
    <x v="0"/>
    <x v="1"/>
    <x v="0"/>
  </r>
  <r>
    <s v="Sürgősségi prehospitális ellátás"/>
    <x v="2"/>
    <x v="1"/>
    <x v="2"/>
  </r>
  <r>
    <s v="Sürgősségi prehospitális ellátás"/>
    <x v="2"/>
    <x v="1"/>
    <x v="2"/>
  </r>
  <r>
    <s v="Sürgősségi prehospitális ellátás"/>
    <x v="0"/>
    <x v="1"/>
    <x v="0"/>
  </r>
  <r>
    <s v="Sürgősségi hospitális ellátás"/>
    <x v="0"/>
    <x v="1"/>
    <x v="1"/>
  </r>
  <r>
    <s v="Sürgősségi prehospitális ellátás"/>
    <x v="2"/>
    <x v="1"/>
    <x v="4"/>
  </r>
  <r>
    <s v="Sürgősségi hospitális ellátás"/>
    <x v="0"/>
    <x v="1"/>
    <x v="1"/>
  </r>
  <r>
    <s v="Sürgősségi prehospitális ellátás"/>
    <x v="0"/>
    <x v="1"/>
    <x v="0"/>
  </r>
  <r>
    <s v="Sürgősségi prehospitális ellátás"/>
    <x v="0"/>
    <x v="1"/>
    <x v="2"/>
  </r>
  <r>
    <s v="Sürgősségi prehospitális ellátás"/>
    <x v="2"/>
    <x v="1"/>
    <x v="0"/>
  </r>
  <r>
    <s v="Sürgősségi hospitális ellátás"/>
    <x v="0"/>
    <x v="2"/>
    <x v="3"/>
  </r>
  <r>
    <s v="Sürgősségi prehospitális ellátás"/>
    <x v="0"/>
    <x v="1"/>
    <x v="2"/>
  </r>
  <r>
    <s v="Sürgősségi prehospitális ellátás"/>
    <x v="2"/>
    <x v="1"/>
    <x v="1"/>
  </r>
  <r>
    <s v="Sürgősségi hospitális ellátás"/>
    <x v="3"/>
    <x v="0"/>
    <x v="1"/>
  </r>
  <r>
    <s v="Sürgősségi prehospitális ellátás"/>
    <x v="0"/>
    <x v="1"/>
    <x v="2"/>
  </r>
  <r>
    <s v="Sürgősségi prehospitális ellátás"/>
    <x v="0"/>
    <x v="1"/>
    <x v="2"/>
  </r>
  <r>
    <s v="Sürgősségi prehospitális ellátás"/>
    <x v="0"/>
    <x v="1"/>
    <x v="2"/>
  </r>
  <r>
    <s v="Sürgősségi hospitális ellátás"/>
    <x v="0"/>
    <x v="1"/>
    <x v="0"/>
  </r>
  <r>
    <s v="Sürgősségi prehospitális ellátás"/>
    <x v="0"/>
    <x v="0"/>
    <x v="2"/>
  </r>
  <r>
    <s v="Sürgősségi hospitális ellátás"/>
    <x v="0"/>
    <x v="1"/>
    <x v="1"/>
  </r>
  <r>
    <s v="Sürgősségi prehospitális ellátás"/>
    <x v="2"/>
    <x v="1"/>
    <x v="2"/>
  </r>
  <r>
    <s v="Sürgősségi prehospitális ellátás"/>
    <x v="0"/>
    <x v="1"/>
    <x v="2"/>
  </r>
  <r>
    <s v="Sürgősségi prehospitális ellátás"/>
    <x v="0"/>
    <x v="1"/>
    <x v="1"/>
  </r>
  <r>
    <s v="Sürgősségi prehospitális ellátás"/>
    <x v="0"/>
    <x v="1"/>
    <x v="1"/>
  </r>
  <r>
    <s v="Sürgősségi prehospitális ellátás"/>
    <x v="0"/>
    <x v="1"/>
    <x v="2"/>
  </r>
  <r>
    <s v="Sürgősségi prehospitális ellátás"/>
    <x v="1"/>
    <x v="1"/>
    <x v="1"/>
  </r>
  <r>
    <s v="Sürgősségi prehospitális ellátás"/>
    <x v="0"/>
    <x v="1"/>
    <x v="4"/>
  </r>
  <r>
    <s v="Sürgősségi prehospitális ellátás"/>
    <x v="0"/>
    <x v="1"/>
    <x v="1"/>
  </r>
  <r>
    <s v="Sürgősségi hospitális ellátás"/>
    <x v="0"/>
    <x v="1"/>
    <x v="1"/>
  </r>
  <r>
    <s v="Sürgősségi prehospitális ellátás"/>
    <x v="2"/>
    <x v="1"/>
    <x v="2"/>
  </r>
  <r>
    <s v="Sürgősségi prehospitális ellátás"/>
    <x v="2"/>
    <x v="1"/>
    <x v="2"/>
  </r>
  <r>
    <s v="Sürgősségi hospitális ellátás"/>
    <x v="0"/>
    <x v="1"/>
    <x v="5"/>
  </r>
  <r>
    <s v="Sürgősségi prehospitális ellátás"/>
    <x v="0"/>
    <x v="1"/>
    <x v="1"/>
  </r>
  <r>
    <s v="Sürgősségi prehospitális ellátás"/>
    <x v="0"/>
    <x v="1"/>
    <x v="2"/>
  </r>
  <r>
    <s v="Sürgősségi hospitális ellátás"/>
    <x v="2"/>
    <x v="1"/>
    <x v="2"/>
  </r>
  <r>
    <s v="Sürgősségi prehospitális ellátás"/>
    <x v="0"/>
    <x v="1"/>
    <x v="2"/>
  </r>
  <r>
    <s v="Sürgősségi prehospitális ellátás"/>
    <x v="0"/>
    <x v="1"/>
    <x v="1"/>
  </r>
  <r>
    <s v="Sürgősségi prehospitális ellátás"/>
    <x v="0"/>
    <x v="0"/>
    <x v="0"/>
  </r>
  <r>
    <s v="Sürgősségi prehospitális ellátás"/>
    <x v="0"/>
    <x v="1"/>
    <x v="1"/>
  </r>
  <r>
    <s v="Sürgősségi hospitális ellátás"/>
    <x v="0"/>
    <x v="1"/>
    <x v="2"/>
  </r>
  <r>
    <s v="Sürgősségi prehospitális ellátás"/>
    <x v="0"/>
    <x v="2"/>
    <x v="0"/>
  </r>
  <r>
    <s v="Sürgősségi prehospitális ellátás"/>
    <x v="0"/>
    <x v="1"/>
    <x v="0"/>
  </r>
  <r>
    <s v="Sürgősségi prehospitális ellátás"/>
    <x v="3"/>
    <x v="1"/>
    <x v="2"/>
  </r>
  <r>
    <s v="Sürgősségi prehospitális ellátás"/>
    <x v="1"/>
    <x v="0"/>
    <x v="1"/>
  </r>
  <r>
    <s v="Sürgősségi hospitális ellátás"/>
    <x v="2"/>
    <x v="1"/>
    <x v="1"/>
  </r>
  <r>
    <s v="Sürgősségi prehospitális ellátás"/>
    <x v="0"/>
    <x v="1"/>
    <x v="2"/>
  </r>
  <r>
    <s v="Sürgősségi prehospitális ellátás"/>
    <x v="0"/>
    <x v="1"/>
    <x v="2"/>
  </r>
  <r>
    <s v="Sürgősségi hospitális ellátás"/>
    <x v="0"/>
    <x v="1"/>
    <x v="1"/>
  </r>
  <r>
    <s v="Sürgősségi prehospitális ellátás"/>
    <x v="0"/>
    <x v="1"/>
    <x v="2"/>
  </r>
  <r>
    <s v="Sürgősségi prehospitális ellátás"/>
    <x v="0"/>
    <x v="1"/>
    <x v="0"/>
  </r>
  <r>
    <s v="Sürgősségi prehospitális ellátás"/>
    <x v="0"/>
    <x v="1"/>
    <x v="2"/>
  </r>
  <r>
    <s v="Sürgősségi prehospitális ellátás"/>
    <x v="0"/>
    <x v="1"/>
    <x v="2"/>
  </r>
  <r>
    <s v="Sürgősségi prehospitális ellátás"/>
    <x v="0"/>
    <x v="1"/>
    <x v="4"/>
  </r>
  <r>
    <s v="Sürgősségi prehospitális ellátás"/>
    <x v="2"/>
    <x v="0"/>
    <x v="1"/>
  </r>
  <r>
    <s v="Sürgősségi prehospitális ellátás"/>
    <x v="0"/>
    <x v="1"/>
    <x v="0"/>
  </r>
  <r>
    <s v="Sürgősségi prehospitális ellátás"/>
    <x v="0"/>
    <x v="1"/>
    <x v="1"/>
  </r>
  <r>
    <s v="Sürgősségi prehospitális ellátás"/>
    <x v="0"/>
    <x v="1"/>
    <x v="2"/>
  </r>
  <r>
    <s v="Sürgősségi hospitális ellátás"/>
    <x v="2"/>
    <x v="1"/>
    <x v="1"/>
  </r>
  <r>
    <s v="Sürgősségi prehospitális ellátás"/>
    <x v="0"/>
    <x v="1"/>
    <x v="2"/>
  </r>
  <r>
    <s v="Sürgősségi prehospitális ellátás"/>
    <x v="2"/>
    <x v="1"/>
    <x v="2"/>
  </r>
  <r>
    <s v="Sürgősségi prehospitális ellátás"/>
    <x v="2"/>
    <x v="1"/>
    <x v="1"/>
  </r>
  <r>
    <s v="Sürgősségi prehospitális ellátás"/>
    <x v="0"/>
    <x v="1"/>
    <x v="1"/>
  </r>
  <r>
    <s v="Sürgősségi hospitális ellátás"/>
    <x v="0"/>
    <x v="1"/>
    <x v="1"/>
  </r>
  <r>
    <s v="Sürgősségi prehospitális ellátás"/>
    <x v="2"/>
    <x v="1"/>
    <x v="1"/>
  </r>
  <r>
    <s v="Sürgősségi prehospitális ellátás"/>
    <x v="0"/>
    <x v="1"/>
    <x v="2"/>
  </r>
  <r>
    <s v="Sürgősségi hospitális ellátás"/>
    <x v="0"/>
    <x v="1"/>
    <x v="2"/>
  </r>
  <r>
    <s v="Sürgősségi prehospitális ellátás"/>
    <x v="1"/>
    <x v="1"/>
    <x v="2"/>
  </r>
  <r>
    <s v="Sürgősségi prehospitális ellátás"/>
    <x v="0"/>
    <x v="1"/>
    <x v="0"/>
  </r>
  <r>
    <s v="Sürgősségi prehospitális ellátás"/>
    <x v="0"/>
    <x v="1"/>
    <x v="2"/>
  </r>
  <r>
    <s v="Sürgősségi prehospitális ellátás"/>
    <x v="0"/>
    <x v="1"/>
    <x v="0"/>
  </r>
  <r>
    <s v="Sürgősségi hospitális ellátás"/>
    <x v="0"/>
    <x v="0"/>
    <x v="0"/>
  </r>
  <r>
    <s v="Sürgősségi prehospitális ellátás"/>
    <x v="1"/>
    <x v="1"/>
    <x v="2"/>
  </r>
  <r>
    <s v="Sürgősségi prehospitális ellátás"/>
    <x v="0"/>
    <x v="1"/>
    <x v="2"/>
  </r>
  <r>
    <s v="Sürgősségi prehospitális ellátás"/>
    <x v="2"/>
    <x v="1"/>
    <x v="2"/>
  </r>
  <r>
    <s v="Sürgősségi hospitális ellátás"/>
    <x v="0"/>
    <x v="1"/>
    <x v="1"/>
  </r>
  <r>
    <s v="Sürgősségi hospitális ellátás"/>
    <x v="0"/>
    <x v="1"/>
    <x v="2"/>
  </r>
  <r>
    <s v="Sürgősségi prehospitális ellátás"/>
    <x v="0"/>
    <x v="1"/>
    <x v="2"/>
  </r>
  <r>
    <s v="Sürgősségi hospitális ellátás"/>
    <x v="1"/>
    <x v="1"/>
    <x v="1"/>
  </r>
  <r>
    <s v="Sürgősségi prehospitális ellátás"/>
    <x v="2"/>
    <x v="1"/>
    <x v="2"/>
  </r>
  <r>
    <s v="Sürgősségi prehospitális ellátás"/>
    <x v="0"/>
    <x v="0"/>
    <x v="2"/>
  </r>
  <r>
    <s v="Sürgősségi prehospitális ellátás"/>
    <x v="0"/>
    <x v="0"/>
    <x v="6"/>
  </r>
  <r>
    <s v="Sürgősségi prehospitális ellátás"/>
    <x v="1"/>
    <x v="1"/>
    <x v="2"/>
  </r>
  <r>
    <s v="Sürgősségi prehospitális ellátás"/>
    <x v="0"/>
    <x v="0"/>
    <x v="1"/>
  </r>
  <r>
    <s v="Sürgősségi hospitális ellátás"/>
    <x v="1"/>
    <x v="1"/>
    <x v="1"/>
  </r>
  <r>
    <s v="Sürgősségi prehospitális ellátás"/>
    <x v="2"/>
    <x v="1"/>
    <x v="1"/>
  </r>
  <r>
    <s v="Sürgősségi prehospitális ellátás"/>
    <x v="0"/>
    <x v="1"/>
    <x v="6"/>
  </r>
  <r>
    <s v="Sürgősségi prehospitális ellátás"/>
    <x v="1"/>
    <x v="1"/>
    <x v="2"/>
  </r>
  <r>
    <s v="Sürgősségi prehospitális ellátás"/>
    <x v="3"/>
    <x v="0"/>
    <x v="1"/>
  </r>
  <r>
    <s v="Sürgősségi prehospitális ellátás"/>
    <x v="0"/>
    <x v="1"/>
    <x v="1"/>
  </r>
  <r>
    <s v="Sürgősségi prehospitális ellátás"/>
    <x v="0"/>
    <x v="1"/>
    <x v="2"/>
  </r>
  <r>
    <s v="Sürgősségi prehospitális ellátás"/>
    <x v="0"/>
    <x v="1"/>
    <x v="2"/>
  </r>
  <r>
    <s v="Sürgősségi prehospitális ellátás"/>
    <x v="2"/>
    <x v="1"/>
    <x v="1"/>
  </r>
  <r>
    <s v="Sürgősségi prehospitális ellátás"/>
    <x v="2"/>
    <x v="1"/>
    <x v="2"/>
  </r>
  <r>
    <s v="Sürgősségi prehospitális ellátás"/>
    <x v="0"/>
    <x v="1"/>
    <x v="1"/>
  </r>
  <r>
    <s v="Sürgősségi prehospitális ellátás"/>
    <x v="0"/>
    <x v="1"/>
    <x v="2"/>
  </r>
  <r>
    <s v="Sürgősségi prehospitális ellátás"/>
    <x v="0"/>
    <x v="1"/>
    <x v="2"/>
  </r>
  <r>
    <s v="Sürgősségi hospitális ellátás"/>
    <x v="0"/>
    <x v="0"/>
    <x v="3"/>
  </r>
  <r>
    <s v="Sürgősségi hospitális ellátás"/>
    <x v="1"/>
    <x v="1"/>
    <x v="2"/>
  </r>
  <r>
    <s v="Sürgősségi hospitális ellátás"/>
    <x v="2"/>
    <x v="1"/>
    <x v="1"/>
  </r>
  <r>
    <s v="Sürgősségi hospitális ellátás"/>
    <x v="2"/>
    <x v="1"/>
    <x v="4"/>
  </r>
  <r>
    <s v="Sürgősségi hospitális ellátás"/>
    <x v="1"/>
    <x v="1"/>
    <x v="2"/>
  </r>
  <r>
    <s v="Sürgősségi hospitális ellátás"/>
    <x v="3"/>
    <x v="0"/>
    <x v="4"/>
  </r>
  <r>
    <s v="Sürgősségi prehospitális ellátás"/>
    <x v="1"/>
    <x v="1"/>
    <x v="2"/>
  </r>
  <r>
    <s v="Sürgősségi hospitális ellátás"/>
    <x v="0"/>
    <x v="2"/>
    <x v="3"/>
  </r>
  <r>
    <s v="Sürgősségi hospitális ellátás"/>
    <x v="0"/>
    <x v="1"/>
    <x v="1"/>
  </r>
  <r>
    <s v="Sürgősségi hospitális ellátás"/>
    <x v="1"/>
    <x v="1"/>
    <x v="1"/>
  </r>
  <r>
    <s v="Sürgősségi hospitális ellátás"/>
    <x v="1"/>
    <x v="0"/>
    <x v="0"/>
  </r>
  <r>
    <s v="Sürgősségi prehospitális ellátás"/>
    <x v="2"/>
    <x v="1"/>
    <x v="2"/>
  </r>
  <r>
    <s v="Sürgősségi hospitális ellátás"/>
    <x v="0"/>
    <x v="1"/>
    <x v="2"/>
  </r>
  <r>
    <s v="Sürgősségi hospitális ellátás"/>
    <x v="2"/>
    <x v="1"/>
    <x v="2"/>
  </r>
  <r>
    <s v="Sürgősségi hospitális ellátás"/>
    <x v="2"/>
    <x v="0"/>
    <x v="4"/>
  </r>
  <r>
    <s v="Sürgősségi hospitális ellátás"/>
    <x v="2"/>
    <x v="1"/>
    <x v="2"/>
  </r>
  <r>
    <s v="Sürgősségi hospitális ellátás"/>
    <x v="0"/>
    <x v="2"/>
    <x v="4"/>
  </r>
  <r>
    <s v="Sürgősségi hospitális ellátás"/>
    <x v="0"/>
    <x v="1"/>
    <x v="2"/>
  </r>
  <r>
    <s v="Sürgősségi hospitális ellátás"/>
    <x v="2"/>
    <x v="1"/>
    <x v="1"/>
  </r>
  <r>
    <s v="Sürgősségi prehospitális ellátás"/>
    <x v="2"/>
    <x v="1"/>
    <x v="0"/>
  </r>
  <r>
    <s v="Sürgősségi prehospitális ellátás"/>
    <x v="0"/>
    <x v="2"/>
    <x v="3"/>
  </r>
  <r>
    <s v="Sürgősségi prehospitális ellátás"/>
    <x v="2"/>
    <x v="0"/>
    <x v="0"/>
  </r>
  <r>
    <s v="Sürgősségi prehospitális ellátás"/>
    <x v="0"/>
    <x v="0"/>
    <x v="3"/>
  </r>
  <r>
    <s v="Sürgősségi prehospitális ellátás"/>
    <x v="2"/>
    <x v="1"/>
    <x v="1"/>
  </r>
  <r>
    <s v="Sürgősségi hospitális ellátás"/>
    <x v="1"/>
    <x v="0"/>
    <x v="0"/>
  </r>
  <r>
    <s v="Sürgősségi prehospitális ellátás"/>
    <x v="0"/>
    <x v="0"/>
    <x v="0"/>
  </r>
</pivotCacheRecords>
</file>

<file path=xl/pivotCache/pivotCacheRecords8.xml><?xml version="1.0" encoding="utf-8"?>
<pivotCacheRecords xmlns="http://schemas.openxmlformats.org/spreadsheetml/2006/main" xmlns:r="http://schemas.openxmlformats.org/officeDocument/2006/relationships" count="164">
  <r>
    <s v="Sürgősségi prehospitális ellátás"/>
    <x v="0"/>
    <x v="0"/>
    <x v="0"/>
  </r>
  <r>
    <s v="Sürgősségi prehospitális ellátás"/>
    <x v="1"/>
    <x v="1"/>
    <x v="1"/>
  </r>
  <r>
    <s v="Sürgősségi prehospitális ellátás"/>
    <x v="2"/>
    <x v="1"/>
    <x v="0"/>
  </r>
  <r>
    <s v="Sürgősségi prehospitális ellátás"/>
    <x v="0"/>
    <x v="1"/>
    <x v="2"/>
  </r>
  <r>
    <s v="Sürgősségi prehospitális ellátás"/>
    <x v="0"/>
    <x v="1"/>
    <x v="0"/>
  </r>
  <r>
    <s v="Sürgősségi prehospitális ellátás"/>
    <x v="0"/>
    <x v="1"/>
    <x v="1"/>
  </r>
  <r>
    <s v="Sürgősségi prehospitális ellátás"/>
    <x v="1"/>
    <x v="0"/>
    <x v="1"/>
  </r>
  <r>
    <s v="Sürgősségi prehospitális ellátás"/>
    <x v="0"/>
    <x v="1"/>
    <x v="2"/>
  </r>
  <r>
    <s v="Sürgősségi prehospitális ellátás"/>
    <x v="1"/>
    <x v="0"/>
    <x v="3"/>
  </r>
  <r>
    <s v="Sürgősségi prehospitális ellátás"/>
    <x v="2"/>
    <x v="1"/>
    <x v="2"/>
  </r>
  <r>
    <s v="Sürgősségi prehospitális ellátás"/>
    <x v="3"/>
    <x v="1"/>
    <x v="2"/>
  </r>
  <r>
    <s v="Sürgősségi prehospitális ellátás"/>
    <x v="2"/>
    <x v="1"/>
    <x v="1"/>
  </r>
  <r>
    <s v="Sürgősségi prehospitális ellátás"/>
    <x v="3"/>
    <x v="1"/>
    <x v="2"/>
  </r>
  <r>
    <s v="Sürgősségi prehospitális ellátás"/>
    <x v="0"/>
    <x v="1"/>
    <x v="2"/>
  </r>
  <r>
    <s v="Sürgősségi prehospitális ellátás"/>
    <x v="1"/>
    <x v="1"/>
    <x v="1"/>
  </r>
  <r>
    <s v="Sürgősségi prehospitális ellátás"/>
    <x v="1"/>
    <x v="1"/>
    <x v="1"/>
  </r>
  <r>
    <s v="Sürgősségi prehospitális ellátás"/>
    <x v="2"/>
    <x v="1"/>
    <x v="1"/>
  </r>
  <r>
    <s v="Sürgősségi prehospitális ellátás"/>
    <x v="0"/>
    <x v="1"/>
    <x v="1"/>
  </r>
  <r>
    <s v="Sürgősségi hospitális ellátás"/>
    <x v="0"/>
    <x v="1"/>
    <x v="1"/>
  </r>
  <r>
    <s v="Sürgősségi prehospitális ellátás"/>
    <x v="0"/>
    <x v="1"/>
    <x v="2"/>
  </r>
  <r>
    <s v="Sürgősségi hospitális ellátás"/>
    <x v="2"/>
    <x v="1"/>
    <x v="2"/>
  </r>
  <r>
    <s v="Sürgősségi hospitális ellátás"/>
    <x v="1"/>
    <x v="1"/>
    <x v="2"/>
  </r>
  <r>
    <s v="Sürgősségi hospitális ellátás"/>
    <x v="0"/>
    <x v="2"/>
    <x v="2"/>
  </r>
  <r>
    <s v="Sürgősségi hospitális ellátás"/>
    <x v="1"/>
    <x v="1"/>
    <x v="2"/>
  </r>
  <r>
    <s v="Sürgősségi prehospitális ellátás"/>
    <x v="0"/>
    <x v="0"/>
    <x v="4"/>
  </r>
  <r>
    <s v="Sürgősségi prehospitális ellátás"/>
    <x v="1"/>
    <x v="1"/>
    <x v="0"/>
  </r>
  <r>
    <s v="Sürgősségi hospitális ellátás"/>
    <x v="0"/>
    <x v="1"/>
    <x v="2"/>
  </r>
  <r>
    <s v="Sürgősségi prehospitális ellátás"/>
    <x v="1"/>
    <x v="1"/>
    <x v="2"/>
  </r>
  <r>
    <s v="Sürgősségi prehospitális ellátás"/>
    <x v="0"/>
    <x v="1"/>
    <x v="1"/>
  </r>
  <r>
    <s v="Sürgősségi prehospitális ellátás"/>
    <x v="2"/>
    <x v="1"/>
    <x v="2"/>
  </r>
  <r>
    <s v="Sürgősségi prehospitális ellátás"/>
    <x v="3"/>
    <x v="1"/>
    <x v="2"/>
  </r>
  <r>
    <s v="Sürgősségi prehospitális ellátás"/>
    <x v="1"/>
    <x v="1"/>
    <x v="2"/>
  </r>
  <r>
    <s v="Sürgősségi prehospitális ellátás"/>
    <x v="1"/>
    <x v="1"/>
    <x v="1"/>
  </r>
  <r>
    <s v="Sürgősségi prehospitális ellátás"/>
    <x v="0"/>
    <x v="1"/>
    <x v="2"/>
  </r>
  <r>
    <s v="Sürgősségi prehospitális ellátás"/>
    <x v="0"/>
    <x v="1"/>
    <x v="4"/>
  </r>
  <r>
    <s v="Sürgősségi prehospitális ellátás"/>
    <x v="0"/>
    <x v="1"/>
    <x v="2"/>
  </r>
  <r>
    <s v="Sürgősségi prehospitális ellátás"/>
    <x v="0"/>
    <x v="1"/>
    <x v="1"/>
  </r>
  <r>
    <s v="Sürgősségi prehospitális ellátás"/>
    <x v="0"/>
    <x v="1"/>
    <x v="2"/>
  </r>
  <r>
    <s v="Sürgősségi prehospitális ellátás"/>
    <x v="0"/>
    <x v="1"/>
    <x v="2"/>
  </r>
  <r>
    <s v="Sürgősségi prehospitális ellátás"/>
    <x v="0"/>
    <x v="1"/>
    <x v="2"/>
  </r>
  <r>
    <s v="Sürgősségi prehospitális ellátás"/>
    <x v="0"/>
    <x v="1"/>
    <x v="1"/>
  </r>
  <r>
    <s v="Sürgősségi hospitális ellátás"/>
    <x v="0"/>
    <x v="1"/>
    <x v="2"/>
  </r>
  <r>
    <s v="Sürgősségi prehospitális ellátás"/>
    <x v="0"/>
    <x v="1"/>
    <x v="0"/>
  </r>
  <r>
    <s v="Sürgősségi prehospitális ellátás"/>
    <x v="1"/>
    <x v="1"/>
    <x v="2"/>
  </r>
  <r>
    <s v="Sürgősségi prehospitális ellátás"/>
    <x v="2"/>
    <x v="1"/>
    <x v="2"/>
  </r>
  <r>
    <s v="Sürgősségi prehospitális ellátás"/>
    <x v="1"/>
    <x v="1"/>
    <x v="0"/>
  </r>
  <r>
    <s v="Sürgősségi hospitális ellátás"/>
    <x v="2"/>
    <x v="1"/>
    <x v="1"/>
  </r>
  <r>
    <s v="Sürgősségi prehospitális ellátás"/>
    <x v="1"/>
    <x v="1"/>
    <x v="4"/>
  </r>
  <r>
    <s v="Sürgősségi hospitális ellátás"/>
    <x v="1"/>
    <x v="1"/>
    <x v="1"/>
  </r>
  <r>
    <s v="Sürgősségi prehospitális ellátás"/>
    <x v="0"/>
    <x v="1"/>
    <x v="0"/>
  </r>
  <r>
    <s v="Sürgősségi prehospitális ellátás"/>
    <x v="0"/>
    <x v="1"/>
    <x v="2"/>
  </r>
  <r>
    <s v="Sürgősségi prehospitális ellátás"/>
    <x v="0"/>
    <x v="1"/>
    <x v="0"/>
  </r>
  <r>
    <s v="Sürgősségi hospitális ellátás"/>
    <x v="0"/>
    <x v="2"/>
    <x v="3"/>
  </r>
  <r>
    <s v="Sürgősségi prehospitális ellátás"/>
    <x v="0"/>
    <x v="1"/>
    <x v="2"/>
  </r>
  <r>
    <s v="Sürgősségi prehospitális ellátás"/>
    <x v="1"/>
    <x v="1"/>
    <x v="1"/>
  </r>
  <r>
    <s v="Sürgősségi hospitális ellátás"/>
    <x v="0"/>
    <x v="0"/>
    <x v="1"/>
  </r>
  <r>
    <s v="Sürgősségi prehospitális ellátás"/>
    <x v="0"/>
    <x v="1"/>
    <x v="2"/>
  </r>
  <r>
    <s v="Sürgősségi prehospitális ellátás"/>
    <x v="2"/>
    <x v="1"/>
    <x v="2"/>
  </r>
  <r>
    <s v="Sürgősségi prehospitális ellátás"/>
    <x v="0"/>
    <x v="1"/>
    <x v="2"/>
  </r>
  <r>
    <s v="Sürgősségi hospitális ellátás"/>
    <x v="1"/>
    <x v="1"/>
    <x v="0"/>
  </r>
  <r>
    <s v="Sürgősségi prehospitális ellátás"/>
    <x v="0"/>
    <x v="0"/>
    <x v="2"/>
  </r>
  <r>
    <s v="Sürgősségi hospitális ellátás"/>
    <x v="0"/>
    <x v="1"/>
    <x v="1"/>
  </r>
  <r>
    <s v="Sürgősségi prehospitális ellátás"/>
    <x v="0"/>
    <x v="1"/>
    <x v="2"/>
  </r>
  <r>
    <s v="Sürgősségi prehospitális ellátás"/>
    <x v="3"/>
    <x v="1"/>
    <x v="2"/>
  </r>
  <r>
    <s v="Sürgősségi prehospitális ellátás"/>
    <x v="0"/>
    <x v="1"/>
    <x v="1"/>
  </r>
  <r>
    <s v="Sürgősségi prehospitális ellátás"/>
    <x v="1"/>
    <x v="1"/>
    <x v="1"/>
  </r>
  <r>
    <s v="Sürgősségi prehospitális ellátás"/>
    <x v="0"/>
    <x v="1"/>
    <x v="2"/>
  </r>
  <r>
    <s v="Sürgősségi prehospitális ellátás"/>
    <x v="1"/>
    <x v="1"/>
    <x v="1"/>
  </r>
  <r>
    <s v="Sürgősségi prehospitális ellátás"/>
    <x v="1"/>
    <x v="1"/>
    <x v="4"/>
  </r>
  <r>
    <s v="Sürgősségi prehospitális ellátás"/>
    <x v="1"/>
    <x v="1"/>
    <x v="1"/>
  </r>
  <r>
    <s v="Sürgősségi hospitális ellátás"/>
    <x v="3"/>
    <x v="1"/>
    <x v="1"/>
  </r>
  <r>
    <s v="Sürgősségi prehospitális ellátás"/>
    <x v="0"/>
    <x v="1"/>
    <x v="2"/>
  </r>
  <r>
    <s v="Sürgősségi prehospitális ellátás"/>
    <x v="1"/>
    <x v="1"/>
    <x v="2"/>
  </r>
  <r>
    <s v="Sürgősségi hospitális ellátás"/>
    <x v="0"/>
    <x v="1"/>
    <x v="5"/>
  </r>
  <r>
    <s v="Sürgősségi prehospitális ellátás"/>
    <x v="0"/>
    <x v="1"/>
    <x v="1"/>
  </r>
  <r>
    <s v="Sürgősségi prehospitális ellátás"/>
    <x v="1"/>
    <x v="1"/>
    <x v="2"/>
  </r>
  <r>
    <s v="Sürgősségi hospitális ellátás"/>
    <x v="0"/>
    <x v="1"/>
    <x v="2"/>
  </r>
  <r>
    <s v="Sürgősségi prehospitális ellátás"/>
    <x v="2"/>
    <x v="1"/>
    <x v="2"/>
  </r>
  <r>
    <s v="Sürgősségi prehospitális ellátás"/>
    <x v="0"/>
    <x v="1"/>
    <x v="1"/>
  </r>
  <r>
    <s v="Sürgősségi prehospitális ellátás"/>
    <x v="0"/>
    <x v="0"/>
    <x v="0"/>
  </r>
  <r>
    <s v="Sürgősségi prehospitális ellátás"/>
    <x v="0"/>
    <x v="1"/>
    <x v="1"/>
  </r>
  <r>
    <s v="Sürgősségi hospitális ellátás"/>
    <x v="2"/>
    <x v="1"/>
    <x v="2"/>
  </r>
  <r>
    <s v="Sürgősségi prehospitális ellátás"/>
    <x v="2"/>
    <x v="2"/>
    <x v="0"/>
  </r>
  <r>
    <s v="Sürgősségi prehospitális ellátás"/>
    <x v="1"/>
    <x v="1"/>
    <x v="0"/>
  </r>
  <r>
    <s v="Sürgősségi prehospitális ellátás"/>
    <x v="0"/>
    <x v="1"/>
    <x v="2"/>
  </r>
  <r>
    <s v="Sürgősségi prehospitális ellátás"/>
    <x v="0"/>
    <x v="0"/>
    <x v="1"/>
  </r>
  <r>
    <s v="Sürgősségi hospitális ellátás"/>
    <x v="0"/>
    <x v="1"/>
    <x v="1"/>
  </r>
  <r>
    <s v="Sürgősségi prehospitális ellátás"/>
    <x v="0"/>
    <x v="1"/>
    <x v="2"/>
  </r>
  <r>
    <s v="Sürgősségi prehospitális ellátás"/>
    <x v="3"/>
    <x v="1"/>
    <x v="2"/>
  </r>
  <r>
    <s v="Sürgősségi hospitális ellátás"/>
    <x v="2"/>
    <x v="1"/>
    <x v="1"/>
  </r>
  <r>
    <s v="Sürgősségi prehospitális ellátás"/>
    <x v="0"/>
    <x v="1"/>
    <x v="2"/>
  </r>
  <r>
    <s v="Sürgősségi prehospitális ellátás"/>
    <x v="1"/>
    <x v="1"/>
    <x v="0"/>
  </r>
  <r>
    <s v="Sürgősségi prehospitális ellátás"/>
    <x v="1"/>
    <x v="1"/>
    <x v="2"/>
  </r>
  <r>
    <s v="Sürgősségi prehospitális ellátás"/>
    <x v="0"/>
    <x v="1"/>
    <x v="2"/>
  </r>
  <r>
    <s v="Sürgősségi prehospitális ellátás"/>
    <x v="0"/>
    <x v="1"/>
    <x v="4"/>
  </r>
  <r>
    <s v="Sürgősségi prehospitális ellátás"/>
    <x v="0"/>
    <x v="0"/>
    <x v="1"/>
  </r>
  <r>
    <s v="Sürgősségi prehospitális ellátás"/>
    <x v="1"/>
    <x v="1"/>
    <x v="0"/>
  </r>
  <r>
    <s v="Sürgősségi prehospitális ellátás"/>
    <x v="0"/>
    <x v="1"/>
    <x v="1"/>
  </r>
  <r>
    <s v="Sürgősségi prehospitális ellátás"/>
    <x v="0"/>
    <x v="1"/>
    <x v="2"/>
  </r>
  <r>
    <s v="Sürgősségi hospitális ellátás"/>
    <x v="2"/>
    <x v="1"/>
    <x v="1"/>
  </r>
  <r>
    <s v="Sürgősségi prehospitális ellátás"/>
    <x v="0"/>
    <x v="1"/>
    <x v="2"/>
  </r>
  <r>
    <s v="Sürgősségi prehospitális ellátás"/>
    <x v="1"/>
    <x v="1"/>
    <x v="2"/>
  </r>
  <r>
    <s v="Sürgősségi prehospitális ellátás"/>
    <x v="1"/>
    <x v="1"/>
    <x v="1"/>
  </r>
  <r>
    <s v="Sürgősségi prehospitális ellátás"/>
    <x v="0"/>
    <x v="1"/>
    <x v="1"/>
  </r>
  <r>
    <s v="Sürgősségi hospitális ellátás"/>
    <x v="0"/>
    <x v="1"/>
    <x v="1"/>
  </r>
  <r>
    <s v="Sürgősségi prehospitális ellátás"/>
    <x v="1"/>
    <x v="1"/>
    <x v="1"/>
  </r>
  <r>
    <s v="Sürgősségi prehospitális ellátás"/>
    <x v="0"/>
    <x v="1"/>
    <x v="2"/>
  </r>
  <r>
    <s v="Sürgősségi hospitális ellátás"/>
    <x v="3"/>
    <x v="1"/>
    <x v="2"/>
  </r>
  <r>
    <s v="Sürgősségi prehospitális ellátás"/>
    <x v="1"/>
    <x v="1"/>
    <x v="2"/>
  </r>
  <r>
    <s v="Sürgősségi prehospitális ellátás"/>
    <x v="0"/>
    <x v="1"/>
    <x v="0"/>
  </r>
  <r>
    <s v="Sürgősségi prehospitális ellátás"/>
    <x v="0"/>
    <x v="1"/>
    <x v="2"/>
  </r>
  <r>
    <s v="Sürgősségi prehospitális ellátás"/>
    <x v="0"/>
    <x v="1"/>
    <x v="0"/>
  </r>
  <r>
    <s v="Sürgősségi hospitális ellátás"/>
    <x v="0"/>
    <x v="0"/>
    <x v="0"/>
  </r>
  <r>
    <s v="Sürgősségi prehospitális ellátás"/>
    <x v="1"/>
    <x v="1"/>
    <x v="2"/>
  </r>
  <r>
    <s v="Sürgősségi prehospitális ellátás"/>
    <x v="2"/>
    <x v="1"/>
    <x v="2"/>
  </r>
  <r>
    <s v="Sürgősségi prehospitális ellátás"/>
    <x v="0"/>
    <x v="1"/>
    <x v="2"/>
  </r>
  <r>
    <s v="Sürgősségi hospitális ellátás"/>
    <x v="2"/>
    <x v="1"/>
    <x v="1"/>
  </r>
  <r>
    <s v="Sürgősségi hospitális ellátás"/>
    <x v="1"/>
    <x v="1"/>
    <x v="2"/>
  </r>
  <r>
    <s v="Sürgősségi prehospitális ellátás"/>
    <x v="0"/>
    <x v="1"/>
    <x v="2"/>
  </r>
  <r>
    <s v="Sürgősségi hospitális ellátás"/>
    <x v="1"/>
    <x v="1"/>
    <x v="1"/>
  </r>
  <r>
    <s v="Sürgősségi prehospitális ellátás"/>
    <x v="2"/>
    <x v="1"/>
    <x v="2"/>
  </r>
  <r>
    <s v="Sürgősségi prehospitális ellátás"/>
    <x v="0"/>
    <x v="0"/>
    <x v="2"/>
  </r>
  <r>
    <s v="Sürgősségi prehospitális ellátás"/>
    <x v="0"/>
    <x v="0"/>
    <x v="6"/>
  </r>
  <r>
    <s v="Sürgősségi prehospitális ellátás"/>
    <x v="0"/>
    <x v="1"/>
    <x v="2"/>
  </r>
  <r>
    <s v="Sürgősségi prehospitális ellátás"/>
    <x v="4"/>
    <x v="0"/>
    <x v="1"/>
  </r>
  <r>
    <s v="Sürgősségi hospitális ellátás"/>
    <x v="2"/>
    <x v="1"/>
    <x v="1"/>
  </r>
  <r>
    <s v="Sürgősségi prehospitális ellátás"/>
    <x v="0"/>
    <x v="1"/>
    <x v="1"/>
  </r>
  <r>
    <s v="Sürgősségi prehospitális ellátás"/>
    <x v="0"/>
    <x v="1"/>
    <x v="6"/>
  </r>
  <r>
    <s v="Sürgősségi prehospitális ellátás"/>
    <x v="1"/>
    <x v="1"/>
    <x v="2"/>
  </r>
  <r>
    <s v="Sürgősségi prehospitális ellátás"/>
    <x v="1"/>
    <x v="0"/>
    <x v="1"/>
  </r>
  <r>
    <s v="Sürgősségi prehospitális ellátás"/>
    <x v="1"/>
    <x v="1"/>
    <x v="1"/>
  </r>
  <r>
    <s v="Sürgősségi prehospitális ellátás"/>
    <x v="0"/>
    <x v="1"/>
    <x v="2"/>
  </r>
  <r>
    <s v="Sürgősségi prehospitális ellátás"/>
    <x v="3"/>
    <x v="1"/>
    <x v="2"/>
  </r>
  <r>
    <s v="Sürgősségi prehospitális ellátás"/>
    <x v="0"/>
    <x v="1"/>
    <x v="1"/>
  </r>
  <r>
    <s v="Sürgősségi prehospitális ellátás"/>
    <x v="2"/>
    <x v="1"/>
    <x v="2"/>
  </r>
  <r>
    <s v="Sürgősségi prehospitális ellátás"/>
    <x v="0"/>
    <x v="1"/>
    <x v="1"/>
  </r>
  <r>
    <s v="Sürgősségi prehospitális ellátás"/>
    <x v="1"/>
    <x v="1"/>
    <x v="2"/>
  </r>
  <r>
    <s v="Sürgősségi prehospitális ellátás"/>
    <x v="0"/>
    <x v="1"/>
    <x v="2"/>
  </r>
  <r>
    <s v="Sürgősségi hospitális ellátás"/>
    <x v="1"/>
    <x v="0"/>
    <x v="3"/>
  </r>
  <r>
    <s v="Sürgősségi hospitális ellátás"/>
    <x v="0"/>
    <x v="1"/>
    <x v="2"/>
  </r>
  <r>
    <s v="Sürgősségi hospitális ellátás"/>
    <x v="1"/>
    <x v="1"/>
    <x v="1"/>
  </r>
  <r>
    <s v="Sürgősségi hospitális ellátás"/>
    <x v="0"/>
    <x v="1"/>
    <x v="4"/>
  </r>
  <r>
    <s v="Sürgősségi hospitális ellátás"/>
    <x v="1"/>
    <x v="1"/>
    <x v="2"/>
  </r>
  <r>
    <s v="Sürgősségi hospitális ellátás"/>
    <x v="0"/>
    <x v="0"/>
    <x v="4"/>
  </r>
  <r>
    <s v="Sürgősségi prehospitális ellátás"/>
    <x v="1"/>
    <x v="1"/>
    <x v="2"/>
  </r>
  <r>
    <s v="Sürgősségi hospitális ellátás"/>
    <x v="1"/>
    <x v="2"/>
    <x v="3"/>
  </r>
  <r>
    <s v="Sürgősségi hospitális ellátás"/>
    <x v="1"/>
    <x v="1"/>
    <x v="1"/>
  </r>
  <r>
    <s v="Sürgősségi hospitális ellátás"/>
    <x v="2"/>
    <x v="1"/>
    <x v="1"/>
  </r>
  <r>
    <s v="Sürgősségi hospitális ellátás"/>
    <x v="2"/>
    <x v="0"/>
    <x v="0"/>
  </r>
  <r>
    <s v="Sürgősségi prehospitális ellátás"/>
    <x v="2"/>
    <x v="1"/>
    <x v="2"/>
  </r>
  <r>
    <s v="Sürgősségi hospitális ellátás"/>
    <x v="2"/>
    <x v="1"/>
    <x v="2"/>
  </r>
  <r>
    <s v="Sürgősségi hospitális ellátás"/>
    <x v="1"/>
    <x v="1"/>
    <x v="2"/>
  </r>
  <r>
    <s v="Sürgősségi hospitális ellátás"/>
    <x v="0"/>
    <x v="0"/>
    <x v="4"/>
  </r>
  <r>
    <s v="Sürgősségi hospitális ellátás"/>
    <x v="1"/>
    <x v="1"/>
    <x v="2"/>
  </r>
  <r>
    <s v="Sürgősségi hospitális ellátás"/>
    <x v="1"/>
    <x v="2"/>
    <x v="4"/>
  </r>
  <r>
    <s v="Sürgősségi hospitális ellátás"/>
    <x v="1"/>
    <x v="1"/>
    <x v="2"/>
  </r>
  <r>
    <s v="Sürgősségi hospitális ellátás"/>
    <x v="1"/>
    <x v="1"/>
    <x v="1"/>
  </r>
  <r>
    <s v="Sürgősségi prehospitális ellátás"/>
    <x v="2"/>
    <x v="1"/>
    <x v="0"/>
  </r>
  <r>
    <s v="Sürgősségi prehospitális ellátás"/>
    <x v="3"/>
    <x v="2"/>
    <x v="3"/>
  </r>
  <r>
    <s v="Sürgősségi prehospitális ellátás"/>
    <x v="2"/>
    <x v="0"/>
    <x v="0"/>
  </r>
  <r>
    <s v="Sürgősségi prehospitális ellátás"/>
    <x v="0"/>
    <x v="0"/>
    <x v="3"/>
  </r>
  <r>
    <s v="Sürgősségi prehospitális ellátás"/>
    <x v="0"/>
    <x v="1"/>
    <x v="1"/>
  </r>
  <r>
    <s v="Sürgősségi hospitális ellátás"/>
    <x v="2"/>
    <x v="0"/>
    <x v="0"/>
  </r>
  <r>
    <s v="Sürgősségi prehospitális ellátás"/>
    <x v="4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3000000}" name="Kimutatás5" cacheId="4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S39:AA43" firstHeaderRow="1" firstDataRow="2" firstDataCol="1"/>
  <pivotFields count="3">
    <pivotField axis="axisRow" showAll="0">
      <items count="3">
        <item x="0"/>
        <item x="1"/>
        <item t="default"/>
      </items>
    </pivotField>
    <pivotField showAll="0"/>
    <pivotField axis="axisCol" dataField="1" showAll="0">
      <items count="8">
        <item x="2"/>
        <item x="1"/>
        <item x="0"/>
        <item x="3"/>
        <item x="4"/>
        <item x="5"/>
        <item x="6"/>
        <item t="default"/>
      </items>
    </pivotField>
  </pivotFields>
  <rowFields count="1">
    <field x="0"/>
  </rowFields>
  <rowItems count="3">
    <i>
      <x/>
    </i>
    <i>
      <x v="1"/>
    </i>
    <i t="grand">
      <x/>
    </i>
  </rowItems>
  <colFields count="1">
    <field x="2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Mennyiség / Hány napig volt betegállományban Ön az elmúlt egy évben?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Kimutatás8" cacheId="2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A38:I43" firstHeaderRow="1" firstDataRow="2" firstDataCol="1"/>
  <pivotFields count="10">
    <pivotField numFmtId="1" showAll="0"/>
    <pivotField showAll="0"/>
    <pivotField showAll="0"/>
    <pivotField showAll="0"/>
    <pivotField axis="axisRow" showAll="0">
      <items count="4">
        <item x="1"/>
        <item x="2"/>
        <item x="0"/>
        <item t="default"/>
      </items>
    </pivotField>
    <pivotField showAll="0"/>
    <pivotField showAll="0"/>
    <pivotField showAll="0"/>
    <pivotField showAll="0"/>
    <pivotField axis="axisCol" dataField="1" showAll="0">
      <items count="8">
        <item x="2"/>
        <item x="1"/>
        <item x="0"/>
        <item x="4"/>
        <item x="5"/>
        <item x="6"/>
        <item x="3"/>
        <item t="default"/>
      </items>
    </pivotField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9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Mennyiség / Hány napig volt betegállományban Ön az elmúlt egy évben?" fld="9" subtotal="count" baseField="0" baseItem="0"/>
  </dataFields>
  <chartFormats count="13">
    <chartFormat chart="0" format="0" series="1">
      <pivotArea type="data" outline="0" fieldPosition="0">
        <references count="1">
          <reference field="9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9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9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9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9" count="1" selected="0">
            <x v="4"/>
          </reference>
        </references>
      </pivotArea>
    </chartFormat>
    <chartFormat chart="0" format="5" series="1">
      <pivotArea type="data" outline="0" fieldPosition="0">
        <references count="1">
          <reference field="9" count="1" selected="0">
            <x v="5"/>
          </reference>
        </references>
      </pivotArea>
    </chartFormat>
    <chartFormat chart="0" format="6" series="1">
      <pivotArea type="data" outline="0" fieldPosition="0">
        <references count="1">
          <reference field="9" count="1" selected="0">
            <x v="6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1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2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3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4"/>
          </reference>
        </references>
      </pivotArea>
    </chartFormat>
    <chartFormat chart="0" format="11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5"/>
          </reference>
        </references>
      </pivotArea>
    </chartFormat>
    <chartFormat chart="0" format="12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Kimutatás1" cacheId="3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H1:M5" firstHeaderRow="1" firstDataRow="2" firstDataCol="1"/>
  <pivotFields count="3">
    <pivotField axis="axisRow" showAll="0">
      <items count="3">
        <item x="1"/>
        <item x="0"/>
        <item t="default"/>
      </items>
    </pivotField>
    <pivotField axis="axisCol" dataField="1" showAll="0">
      <items count="5">
        <item x="1"/>
        <item x="0"/>
        <item x="3"/>
        <item x="2"/>
        <item t="default"/>
      </items>
    </pivotField>
    <pivotField showAll="0"/>
  </pivotFields>
  <rowFields count="1">
    <field x="0"/>
  </rowFields>
  <rowItems count="3">
    <i>
      <x/>
    </i>
    <i>
      <x v="1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Mennyiség / Az utóbbi egy hónapban Ön hány napot volt betegállományban? 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2000000}" name="Kimutatás11" cacheId="7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AL34:AT38" firstHeaderRow="1" firstDataRow="2" firstDataCol="1"/>
  <pivotFields count="4">
    <pivotField axis="axisRow" showAll="0">
      <items count="3">
        <item x="1"/>
        <item x="0"/>
        <item t="default"/>
      </items>
    </pivotField>
    <pivotField showAll="0"/>
    <pivotField showAll="0"/>
    <pivotField axis="axisCol" dataField="1" showAll="0">
      <items count="8">
        <item x="2"/>
        <item x="1"/>
        <item x="0"/>
        <item x="3"/>
        <item x="4"/>
        <item x="5"/>
        <item x="6"/>
        <item t="default"/>
      </items>
    </pivotField>
  </pivotFields>
  <rowFields count="1">
    <field x="0"/>
  </rowFields>
  <rowItems count="3">
    <i>
      <x/>
    </i>
    <i>
      <x v="1"/>
    </i>
    <i t="grand">
      <x/>
    </i>
  </rowItems>
  <colFields count="1">
    <field x="3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Mennyiség / Hány napig volt betegállományban Ön az elmúlt egy évben?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1000000}" name="Kimutatás10" cacheId="7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AL1:AP5" firstHeaderRow="1" firstDataRow="2" firstDataCol="1"/>
  <pivotFields count="4">
    <pivotField axis="axisRow" showAll="0">
      <items count="3">
        <item x="1"/>
        <item x="0"/>
        <item t="default"/>
      </items>
    </pivotField>
    <pivotField showAll="0"/>
    <pivotField axis="axisCol" dataField="1" showAll="0">
      <items count="4">
        <item x="1"/>
        <item x="0"/>
        <item x="2"/>
        <item t="default"/>
      </items>
    </pivotField>
    <pivotField showAll="0"/>
  </pivotFields>
  <rowFields count="1">
    <field x="0"/>
  </rowFields>
  <rowItems count="3">
    <i>
      <x/>
    </i>
    <i>
      <x v="1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Mennyiség / Az utóbbi egy hónapban Ön hány napot volt betegállományban? 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3000000}" name="Kimutatás2" cacheId="3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H34:P36" firstHeaderRow="1" firstDataRow="2" firstDataCol="1"/>
  <pivotFields count="3">
    <pivotField showAll="0">
      <items count="3">
        <item x="1"/>
        <item x="0"/>
        <item t="default"/>
      </items>
    </pivotField>
    <pivotField showAll="0"/>
    <pivotField axis="axisCol" dataField="1" showAll="0">
      <items count="8">
        <item x="2"/>
        <item x="1"/>
        <item x="0"/>
        <item x="4"/>
        <item x="5"/>
        <item x="6"/>
        <item x="3"/>
        <item t="default"/>
      </items>
    </pivotField>
  </pivotFields>
  <rowItems count="1">
    <i/>
  </rowItems>
  <colFields count="1">
    <field x="2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Mennyiség / Hány napig volt betegállományban Ön az elmúlt egy évben?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2000000}" name="Kimutatás13" cacheId="8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Y67:AG73" firstHeaderRow="1" firstDataRow="2" firstDataCol="1"/>
  <pivotFields count="4">
    <pivotField showAll="0"/>
    <pivotField axis="axisRow" showAll="0">
      <items count="5">
        <item x="1"/>
        <item x="0"/>
        <item x="2"/>
        <item x="3"/>
        <item t="default"/>
      </items>
    </pivotField>
    <pivotField showAll="0"/>
    <pivotField axis="axisCol" dataField="1" showAll="0">
      <items count="8">
        <item x="2"/>
        <item x="1"/>
        <item x="0"/>
        <item x="3"/>
        <item x="4"/>
        <item x="5"/>
        <item x="6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Mennyiség / Hány napig volt betegállományban Ön az elmúlt egy évben?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1000000}" name="Kimutatás12" cacheId="8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Y1:AC7" firstHeaderRow="1" firstDataRow="2" firstDataCol="1"/>
  <pivotFields count="4">
    <pivotField showAll="0"/>
    <pivotField axis="axisRow" showAll="0">
      <items count="5">
        <item x="1"/>
        <item x="0"/>
        <item x="2"/>
        <item x="3"/>
        <item t="default"/>
      </items>
    </pivotField>
    <pivotField axis="axisCol" dataField="1" showAll="0">
      <items count="4">
        <item x="1"/>
        <item x="0"/>
        <item x="2"/>
        <item t="default"/>
      </items>
    </pivotField>
    <pivotField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Mennyiség / Az utóbbi egy hónapban Ön hány napot volt betegállományban? 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3000000}" name="Kimutatás9" cacheId="2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3">
  <location ref="A1:F7" firstHeaderRow="1" firstDataRow="2" firstDataCol="1"/>
  <pivotFields count="10">
    <pivotField numFmtId="1" showAll="0"/>
    <pivotField showAll="0"/>
    <pivotField showAll="0"/>
    <pivotField showAll="0"/>
    <pivotField showAll="0"/>
    <pivotField showAll="0"/>
    <pivotField axis="axisRow" showAll="0">
      <items count="5">
        <item x="1"/>
        <item x="0"/>
        <item x="2"/>
        <item x="3"/>
        <item t="default"/>
      </items>
    </pivotField>
    <pivotField showAll="0"/>
    <pivotField axis="axisCol" dataField="1" showAll="0">
      <items count="5">
        <item x="1"/>
        <item x="0"/>
        <item x="3"/>
        <item x="2"/>
        <item t="default"/>
      </items>
    </pivotField>
    <pivotField showAll="0"/>
  </pivotFields>
  <rowFields count="1">
    <field x="6"/>
  </rowFields>
  <rowItems count="5">
    <i>
      <x/>
    </i>
    <i>
      <x v="1"/>
    </i>
    <i>
      <x v="2"/>
    </i>
    <i>
      <x v="3"/>
    </i>
    <i t="grand">
      <x/>
    </i>
  </rowItems>
  <colFields count="1">
    <field x="8"/>
  </colFields>
  <colItems count="5">
    <i>
      <x/>
    </i>
    <i>
      <x v="1"/>
    </i>
    <i>
      <x v="2"/>
    </i>
    <i>
      <x v="3"/>
    </i>
    <i t="grand">
      <x/>
    </i>
  </colItems>
  <dataFields count="1">
    <dataField name="Mennyiség / Az utóbbi egy hónapban Ön hány napot volt betegállományban? " fld="8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Kimutatás10" cacheId="2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A67:I73" firstHeaderRow="1" firstDataRow="2" firstDataCol="1"/>
  <pivotFields count="10">
    <pivotField numFmtId="1" showAll="0"/>
    <pivotField showAll="0"/>
    <pivotField showAll="0"/>
    <pivotField showAll="0"/>
    <pivotField showAll="0"/>
    <pivotField showAll="0"/>
    <pivotField axis="axisRow" showAll="0">
      <items count="5">
        <item x="1"/>
        <item x="0"/>
        <item x="2"/>
        <item x="3"/>
        <item t="default"/>
      </items>
    </pivotField>
    <pivotField showAll="0"/>
    <pivotField showAll="0"/>
    <pivotField axis="axisCol" dataField="1" showAll="0">
      <items count="8">
        <item x="2"/>
        <item x="1"/>
        <item x="0"/>
        <item x="4"/>
        <item x="5"/>
        <item x="6"/>
        <item x="3"/>
        <item t="default"/>
      </items>
    </pivotField>
  </pivotFields>
  <rowFields count="1">
    <field x="6"/>
  </rowFields>
  <rowItems count="5">
    <i>
      <x/>
    </i>
    <i>
      <x v="1"/>
    </i>
    <i>
      <x v="2"/>
    </i>
    <i>
      <x v="3"/>
    </i>
    <i t="grand">
      <x/>
    </i>
  </rowItems>
  <colFields count="1">
    <field x="9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Mennyiség / Hány napig volt betegállományban Ön az elmúlt egy évben?" fld="9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1000000}" name="Kimutatás12" cacheId="2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A45:I52" firstHeaderRow="1" firstDataRow="2" firstDataCol="1"/>
  <pivotFields count="10">
    <pivotField numFmtId="1"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0"/>
        <item x="1"/>
        <item x="2"/>
        <item x="4"/>
        <item x="3"/>
        <item t="default"/>
      </items>
    </pivotField>
    <pivotField showAll="0"/>
    <pivotField axis="axisCol" dataField="1" showAll="0">
      <items count="8">
        <item x="2"/>
        <item x="1"/>
        <item x="0"/>
        <item x="4"/>
        <item x="5"/>
        <item x="6"/>
        <item x="3"/>
        <item t="default"/>
      </items>
    </pivotField>
  </pivotFields>
  <rowFields count="1">
    <field x="7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9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Mennyiség / Hány napig volt betegállományban Ön az elmúlt egy évben?" fld="9" subtotal="count" baseField="0" baseItem="0"/>
  </dataFields>
  <chartFormats count="13">
    <chartFormat chart="0" format="0" series="1">
      <pivotArea type="data" outline="0" fieldPosition="0">
        <references count="1">
          <reference field="9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9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9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9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9" count="1" selected="0">
            <x v="4"/>
          </reference>
        </references>
      </pivotArea>
    </chartFormat>
    <chartFormat chart="0" format="5" series="1">
      <pivotArea type="data" outline="0" fieldPosition="0">
        <references count="1">
          <reference field="9" count="1" selected="0">
            <x v="5"/>
          </reference>
        </references>
      </pivotArea>
    </chartFormat>
    <chartFormat chart="0" format="6" series="1">
      <pivotArea type="data" outline="0" fieldPosition="0">
        <references count="1">
          <reference field="9" count="1" selected="0">
            <x v="6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1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2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3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4"/>
          </reference>
        </references>
      </pivotArea>
    </chartFormat>
    <chartFormat chart="0" format="11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5"/>
          </reference>
        </references>
      </pivotArea>
    </chartFormat>
    <chartFormat chart="0" format="12" series="1">
      <pivotArea type="data" outline="0" fieldPosition="0">
        <references count="2">
          <reference field="4294967294" count="1" selected="0">
            <x v="0"/>
          </reference>
          <reference field="9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Kimutatás2" cacheId="4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S6:W10" firstHeaderRow="1" firstDataRow="2" firstDataCol="1"/>
  <pivotFields count="3">
    <pivotField axis="axisRow" showAll="0">
      <items count="3">
        <item x="0"/>
        <item x="1"/>
        <item t="default"/>
      </items>
    </pivotField>
    <pivotField axis="axisCol" dataField="1" showAll="0">
      <items count="4">
        <item x="1"/>
        <item x="0"/>
        <item x="2"/>
        <item t="default"/>
      </items>
    </pivotField>
    <pivotField showAll="0"/>
  </pivotFields>
  <rowFields count="1">
    <field x="0"/>
  </rowFields>
  <rowItems count="3">
    <i>
      <x/>
    </i>
    <i>
      <x v="1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Mennyiség / Az utóbbi egy hónapban Ön hány napot volt betegállományban? 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0000000}" name="Kimutatás11" cacheId="2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A1:F8" firstHeaderRow="1" firstDataRow="2" firstDataCol="1"/>
  <pivotFields count="10">
    <pivotField numFmtId="1"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0"/>
        <item x="1"/>
        <item x="2"/>
        <item x="4"/>
        <item x="3"/>
        <item t="default"/>
      </items>
    </pivotField>
    <pivotField axis="axisCol" dataField="1" showAll="0">
      <items count="5">
        <item x="1"/>
        <item x="0"/>
        <item x="3"/>
        <item x="2"/>
        <item t="default"/>
      </items>
    </pivotField>
    <pivotField showAll="0"/>
  </pivotFields>
  <rowFields count="1">
    <field x="7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8"/>
  </colFields>
  <colItems count="5">
    <i>
      <x/>
    </i>
    <i>
      <x v="1"/>
    </i>
    <i>
      <x v="2"/>
    </i>
    <i>
      <x v="3"/>
    </i>
    <i t="grand">
      <x/>
    </i>
  </colItems>
  <dataFields count="1">
    <dataField name="Mennyiség / Az utóbbi egy hónapban Ön hány napot volt betegállományban? " fld="8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3000000}" name="Kimutatás16" cacheId="9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AH45:AP52" firstHeaderRow="1" firstDataRow="2" firstDataCol="1"/>
  <pivotFields count="4"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axis="axisCol" dataField="1" showAll="0">
      <items count="8">
        <item x="2"/>
        <item x="1"/>
        <item x="0"/>
        <item x="3"/>
        <item x="4"/>
        <item x="5"/>
        <item x="6"/>
        <item t="default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3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Mennyiség / Hány napig volt betegállományban Ön az elmúlt egy évben?" fld="3" subtotal="count" baseField="0" baseItem="0"/>
  </dataFields>
  <chartFormats count="7">
    <chartFormat chart="0" format="0" series="1">
      <pivotArea type="data" outline="0" fieldPosition="0">
        <references count="1"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3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3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3" count="1" selected="0">
            <x v="4"/>
          </reference>
        </references>
      </pivotArea>
    </chartFormat>
    <chartFormat chart="0" format="5" series="1">
      <pivotArea type="data" outline="0" fieldPosition="0">
        <references count="1">
          <reference field="3" count="1" selected="0">
            <x v="5"/>
          </reference>
        </references>
      </pivotArea>
    </chartFormat>
    <chartFormat chart="0" format="6" series="1">
      <pivotArea type="data" outline="0" fieldPosition="0">
        <references count="1">
          <reference field="3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2000000}" name="Kimutatás15" cacheId="9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AH1:AL8" firstHeaderRow="1" firstDataRow="2" firstDataCol="1"/>
  <pivotFields count="4"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axis="axisCol" dataField="1" showAll="0">
      <items count="4">
        <item x="1"/>
        <item x="0"/>
        <item x="2"/>
        <item t="default"/>
      </items>
    </pivotField>
    <pivotField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Mennyiség / Az utóbbi egy hónapban Ön hány napot volt betegállományban? 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1000000}" name="Kimutatás3" cacheId="2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A6:F10" firstHeaderRow="1" firstDataRow="2" firstDataCol="1"/>
  <pivotFields count="10">
    <pivotField numFmtId="1"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5">
        <item x="1"/>
        <item x="0"/>
        <item x="3"/>
        <item x="2"/>
        <item t="default"/>
      </items>
    </pivotField>
    <pivotField showAll="0"/>
  </pivotFields>
  <rowFields count="1">
    <field x="2"/>
  </rowFields>
  <rowItems count="3">
    <i>
      <x/>
    </i>
    <i>
      <x v="1"/>
    </i>
    <i t="grand">
      <x/>
    </i>
  </rowItems>
  <colFields count="1">
    <field x="8"/>
  </colFields>
  <colItems count="5">
    <i>
      <x/>
    </i>
    <i>
      <x v="1"/>
    </i>
    <i>
      <x v="2"/>
    </i>
    <i>
      <x v="3"/>
    </i>
    <i t="grand">
      <x/>
    </i>
  </colItems>
  <dataFields count="1">
    <dataField name="Mennyiség / Az utóbbi egy hónapban Ön hány napot volt betegállományban? " fld="8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2000000}" name="Kimutatás4" cacheId="2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A44:I48" firstHeaderRow="1" firstDataRow="2" firstDataCol="1"/>
  <pivotFields count="10">
    <pivotField numFmtId="1"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axis="axisCol" dataField="1" showAll="0">
      <items count="8">
        <item x="2"/>
        <item x="1"/>
        <item x="0"/>
        <item x="4"/>
        <item x="5"/>
        <item x="6"/>
        <item x="3"/>
        <item t="default"/>
      </items>
    </pivotField>
  </pivotFields>
  <rowFields count="1">
    <field x="2"/>
  </rowFields>
  <rowItems count="3">
    <i>
      <x/>
    </i>
    <i>
      <x v="1"/>
    </i>
    <i t="grand">
      <x/>
    </i>
  </rowItems>
  <colFields count="1">
    <field x="9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Mennyiség / Hány napig volt betegállományban Ön az elmúlt egy évben?" fld="9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1000000}" name="Kimutatás6" cacheId="2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A51:I58" firstHeaderRow="1" firstDataRow="2" firstDataCol="1"/>
  <pivotFields count="10">
    <pivotField numFmtId="1" showAll="0"/>
    <pivotField showAll="0"/>
    <pivotField showAll="0"/>
    <pivotField axis="axisRow" showAll="0">
      <items count="6">
        <item x="1"/>
        <item x="0"/>
        <item x="2"/>
        <item x="3"/>
        <item x="4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8">
        <item x="2"/>
        <item x="1"/>
        <item x="0"/>
        <item x="4"/>
        <item x="5"/>
        <item x="6"/>
        <item x="3"/>
        <item t="default"/>
      </items>
    </pivotField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9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Mennyiség / Hány napig volt betegállományban Ön az elmúlt egy évben?" fld="9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3000000}" name="Kimutatás8" cacheId="6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R51:Z58" firstHeaderRow="1" firstDataRow="2" firstDataCol="1"/>
  <pivotFields count="3">
    <pivotField axis="axisRow" showAll="0">
      <items count="6">
        <item x="1"/>
        <item x="0"/>
        <item x="2"/>
        <item x="3"/>
        <item x="4"/>
        <item t="default"/>
      </items>
    </pivotField>
    <pivotField showAll="0"/>
    <pivotField axis="axisCol" dataField="1" showAll="0">
      <items count="8">
        <item x="2"/>
        <item x="1"/>
        <item x="0"/>
        <item x="3"/>
        <item x="4"/>
        <item x="5"/>
        <item x="6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Mennyiség / Hány napig volt betegállományban Ön az elmúlt egy évben?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2000000}" name="Kimutatás7" cacheId="5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R5:V12" firstHeaderRow="1" firstDataRow="2" firstDataCol="1"/>
  <pivotFields count="4">
    <pivotField showAll="0"/>
    <pivotField axis="axisRow" showAll="0">
      <items count="6">
        <item x="1"/>
        <item x="0"/>
        <item x="2"/>
        <item x="3"/>
        <item x="4"/>
        <item t="default"/>
      </items>
    </pivotField>
    <pivotField axis="axisCol" dataField="1" showAll="0">
      <items count="4">
        <item x="1"/>
        <item x="0"/>
        <item x="2"/>
        <item t="default"/>
      </items>
    </pivotField>
    <pivotField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huh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Kimutatás5" cacheId="2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A5:F12" firstHeaderRow="1" firstDataRow="2" firstDataCol="1"/>
  <pivotFields count="10">
    <pivotField numFmtId="1" showAll="0"/>
    <pivotField showAll="0"/>
    <pivotField showAll="0"/>
    <pivotField axis="axisRow" showAll="0">
      <items count="6">
        <item x="1"/>
        <item x="0"/>
        <item x="2"/>
        <item x="3"/>
        <item x="4"/>
        <item t="default"/>
      </items>
    </pivotField>
    <pivotField showAll="0"/>
    <pivotField showAll="0"/>
    <pivotField showAll="0"/>
    <pivotField showAll="0"/>
    <pivotField axis="axisCol" dataField="1" showAll="0">
      <items count="5">
        <item x="1"/>
        <item x="0"/>
        <item x="3"/>
        <item x="2"/>
        <item t="default"/>
      </items>
    </pivotField>
    <pivotField showAll="0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8"/>
  </colFields>
  <colItems count="5">
    <i>
      <x/>
    </i>
    <i>
      <x v="1"/>
    </i>
    <i>
      <x v="2"/>
    </i>
    <i>
      <x v="3"/>
    </i>
    <i t="grand">
      <x/>
    </i>
  </colItems>
  <dataFields count="1">
    <dataField name="Mennyiség / Az utóbbi egy hónapban Ön hány napot volt betegállományban? " fld="8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Kimutatás7" cacheId="2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A4:F9" firstHeaderRow="1" firstDataRow="2" firstDataCol="1"/>
  <pivotFields count="10">
    <pivotField numFmtId="1" showAll="0"/>
    <pivotField showAll="0"/>
    <pivotField showAll="0"/>
    <pivotField showAll="0"/>
    <pivotField axis="axisRow" showAll="0">
      <items count="4">
        <item x="1"/>
        <item x="2"/>
        <item x="0"/>
        <item t="default"/>
      </items>
    </pivotField>
    <pivotField showAll="0"/>
    <pivotField showAll="0"/>
    <pivotField showAll="0"/>
    <pivotField axis="axisCol" dataField="1" showAll="0">
      <items count="5">
        <item x="1"/>
        <item x="0"/>
        <item x="3"/>
        <item x="2"/>
        <item t="default"/>
      </items>
    </pivotField>
    <pivotField showAll="0"/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8"/>
  </colFields>
  <colItems count="5">
    <i>
      <x/>
    </i>
    <i>
      <x v="1"/>
    </i>
    <i>
      <x v="2"/>
    </i>
    <i>
      <x v="3"/>
    </i>
    <i t="grand">
      <x/>
    </i>
  </colItems>
  <dataFields count="1">
    <dataField name="Mennyiség / Az utóbbi egy hónapban Ön hány napot volt betegállományban? " fld="8" subtotal="count" baseField="0" baseItem="0"/>
  </dataFields>
  <chartFormats count="8">
    <chartFormat chart="0" format="0" series="1">
      <pivotArea type="data" outline="0" fieldPosition="0">
        <references count="1">
          <reference field="8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8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8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8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2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3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áblázat1" displayName="Táblázat1" ref="C84:J87" totalsRowShown="0" headerRowDxfId="22" dataDxfId="20" headerRowBorderDxfId="21" tableBorderDxfId="19" totalsRowBorderDxfId="18">
  <autoFilter ref="C84:J87" xr:uid="{00000000-0009-0000-0100-000001000000}"/>
  <tableColumns count="8">
    <tableColumn id="1" xr3:uid="{00000000-0010-0000-0000-000001000000}" name="Oszlop1" dataDxfId="17"/>
    <tableColumn id="2" xr3:uid="{00000000-0010-0000-0000-000002000000}" name="0" dataDxfId="16">
      <calculatedColumnFormula>#REF!/$I85</calculatedColumnFormula>
    </tableColumn>
    <tableColumn id="3" xr3:uid="{00000000-0010-0000-0000-000003000000}" name="1-10" dataDxfId="15">
      <calculatedColumnFormula>#REF!/$I85</calculatedColumnFormula>
    </tableColumn>
    <tableColumn id="4" xr3:uid="{00000000-0010-0000-0000-000004000000}" name="11-20" dataDxfId="14">
      <calculatedColumnFormula>#REF!/$I85</calculatedColumnFormula>
    </tableColumn>
    <tableColumn id="5" xr3:uid="{00000000-0010-0000-0000-000005000000}" name="21-30" dataDxfId="13">
      <calculatedColumnFormula>#REF!/$I85</calculatedColumnFormula>
    </tableColumn>
    <tableColumn id="6" xr3:uid="{00000000-0010-0000-0000-000006000000}" name="30-60" dataDxfId="12">
      <calculatedColumnFormula>#REF!/$I85</calculatedColumnFormula>
    </tableColumn>
    <tableColumn id="7" xr3:uid="{00000000-0010-0000-0000-000007000000}" name="60-90" dataDxfId="11">
      <calculatedColumnFormula>#REF!/$I85</calculatedColumnFormula>
    </tableColumn>
    <tableColumn id="8" xr3:uid="{00000000-0010-0000-0000-000008000000}" name="90-" dataDxfId="10">
      <calculatedColumnFormula>#REF!/$I85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áblázat2" displayName="Táblázat2" ref="I97:P102" totalsRowShown="0" headerRowDxfId="9" dataDxfId="8">
  <autoFilter ref="I97:P102" xr:uid="{00000000-0009-0000-0100-000002000000}"/>
  <tableColumns count="8">
    <tableColumn id="1" xr3:uid="{00000000-0010-0000-0100-000001000000}" name="Oszlop1" dataDxfId="7"/>
    <tableColumn id="2" xr3:uid="{00000000-0010-0000-0100-000002000000}" name="0" dataDxfId="6">
      <calculatedColumnFormula>A98/$H98</calculatedColumnFormula>
    </tableColumn>
    <tableColumn id="3" xr3:uid="{00000000-0010-0000-0100-000003000000}" name="1-10" dataDxfId="5">
      <calculatedColumnFormula>B98/$H98</calculatedColumnFormula>
    </tableColumn>
    <tableColumn id="4" xr3:uid="{00000000-0010-0000-0100-000004000000}" name="11-20" dataDxfId="4">
      <calculatedColumnFormula>C98/$H98</calculatedColumnFormula>
    </tableColumn>
    <tableColumn id="5" xr3:uid="{00000000-0010-0000-0100-000005000000}" name="21-30" dataDxfId="3">
      <calculatedColumnFormula>D98/$H98</calculatedColumnFormula>
    </tableColumn>
    <tableColumn id="6" xr3:uid="{00000000-0010-0000-0100-000006000000}" name="30-60" dataDxfId="2">
      <calculatedColumnFormula>E98/$H98</calculatedColumnFormula>
    </tableColumn>
    <tableColumn id="7" xr3:uid="{00000000-0010-0000-0100-000007000000}" name="60-90" dataDxfId="1">
      <calculatedColumnFormula>F98/$H98</calculatedColumnFormula>
    </tableColumn>
    <tableColumn id="8" xr3:uid="{00000000-0010-0000-0100-000008000000}" name="90-" dataDxfId="0">
      <calculatedColumnFormula>G98/$H98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7.xml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Relationship Id="rId5" Type="http://schemas.openxmlformats.org/officeDocument/2006/relationships/printerSettings" Target="../printerSettings/printerSettings1.bin"/><Relationship Id="rId4" Type="http://schemas.openxmlformats.org/officeDocument/2006/relationships/pivotTable" Target="../pivotTables/pivotTable8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10.xml"/><Relationship Id="rId1" Type="http://schemas.openxmlformats.org/officeDocument/2006/relationships/pivotTable" Target="../pivotTables/pivotTable9.xml"/><Relationship Id="rId4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13.xml"/><Relationship Id="rId2" Type="http://schemas.openxmlformats.org/officeDocument/2006/relationships/pivotTable" Target="../pivotTables/pivotTable12.xml"/><Relationship Id="rId1" Type="http://schemas.openxmlformats.org/officeDocument/2006/relationships/pivotTable" Target="../pivotTables/pivotTable11.xml"/><Relationship Id="rId4" Type="http://schemas.openxmlformats.org/officeDocument/2006/relationships/pivotTable" Target="../pivotTables/pivotTable1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17.xml"/><Relationship Id="rId2" Type="http://schemas.openxmlformats.org/officeDocument/2006/relationships/pivotTable" Target="../pivotTables/pivotTable16.xml"/><Relationship Id="rId1" Type="http://schemas.openxmlformats.org/officeDocument/2006/relationships/pivotTable" Target="../pivotTables/pivotTable15.xml"/><Relationship Id="rId4" Type="http://schemas.openxmlformats.org/officeDocument/2006/relationships/pivotTable" Target="../pivotTables/pivotTable18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21.xml"/><Relationship Id="rId2" Type="http://schemas.openxmlformats.org/officeDocument/2006/relationships/pivotTable" Target="../pivotTables/pivotTable20.xml"/><Relationship Id="rId1" Type="http://schemas.openxmlformats.org/officeDocument/2006/relationships/pivotTable" Target="../pivotTables/pivotTable19.xml"/><Relationship Id="rId5" Type="http://schemas.openxmlformats.org/officeDocument/2006/relationships/table" Target="../tables/table2.xml"/><Relationship Id="rId4" Type="http://schemas.openxmlformats.org/officeDocument/2006/relationships/pivotTable" Target="../pivotTables/pivotTable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outlinePr summaryBelow="0" summaryRight="0"/>
  </sheetPr>
  <dimension ref="A1:J382"/>
  <sheetViews>
    <sheetView workbookViewId="0">
      <pane ySplit="1" topLeftCell="A11" activePane="bottomLeft" state="frozen"/>
      <selection pane="bottomLeft" activeCell="H382" sqref="H1:H382"/>
    </sheetView>
  </sheetViews>
  <sheetFormatPr defaultColWidth="14.44140625" defaultRowHeight="15.75" customHeight="1" x14ac:dyDescent="0.25"/>
  <cols>
    <col min="1" max="1" width="10.33203125" style="6" customWidth="1"/>
    <col min="2" max="2" width="9" customWidth="1"/>
    <col min="3" max="3" width="12.88671875" customWidth="1"/>
    <col min="4" max="4" width="12.33203125" customWidth="1"/>
    <col min="5" max="5" width="19" customWidth="1"/>
    <col min="6" max="6" width="12.33203125" customWidth="1"/>
    <col min="7" max="7" width="16.88671875" customWidth="1"/>
    <col min="8" max="8" width="16.33203125" customWidth="1"/>
    <col min="9" max="16" width="21.5546875" customWidth="1"/>
  </cols>
  <sheetData>
    <row r="1" spans="1:10" ht="13.2" x14ac:dyDescent="0.25">
      <c r="A1" s="4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1" t="s">
        <v>8</v>
      </c>
      <c r="J1" s="11" t="s">
        <v>9</v>
      </c>
    </row>
    <row r="2" spans="1:10" ht="13.2" x14ac:dyDescent="0.25">
      <c r="A2" s="5">
        <v>1</v>
      </c>
      <c r="B2" s="2">
        <v>26</v>
      </c>
      <c r="C2" s="2" t="s">
        <v>10</v>
      </c>
      <c r="D2" s="2" t="s">
        <v>11</v>
      </c>
      <c r="E2" s="2" t="s">
        <v>12</v>
      </c>
      <c r="G2" s="2" t="s">
        <v>13</v>
      </c>
      <c r="H2" s="2" t="s">
        <v>14</v>
      </c>
      <c r="I2" s="3" t="s">
        <v>15</v>
      </c>
      <c r="J2" s="3" t="s">
        <v>16</v>
      </c>
    </row>
    <row r="3" spans="1:10" ht="13.2" x14ac:dyDescent="0.25">
      <c r="A3" s="5">
        <v>2</v>
      </c>
      <c r="B3" s="2">
        <v>33</v>
      </c>
      <c r="C3" s="2" t="s">
        <v>17</v>
      </c>
      <c r="D3" s="2" t="s">
        <v>18</v>
      </c>
      <c r="E3" s="2" t="s">
        <v>12</v>
      </c>
      <c r="F3" s="2">
        <v>20</v>
      </c>
      <c r="G3" s="2" t="s">
        <v>19</v>
      </c>
      <c r="H3" s="2" t="s">
        <v>20</v>
      </c>
      <c r="I3" s="2">
        <v>0</v>
      </c>
      <c r="J3" s="3" t="s">
        <v>15</v>
      </c>
    </row>
    <row r="4" spans="1:10" ht="13.2" x14ac:dyDescent="0.25">
      <c r="A4" s="5">
        <v>3</v>
      </c>
      <c r="B4" s="2">
        <v>49</v>
      </c>
      <c r="C4" s="2" t="s">
        <v>10</v>
      </c>
      <c r="D4" s="2" t="s">
        <v>11</v>
      </c>
      <c r="E4" s="2" t="s">
        <v>12</v>
      </c>
      <c r="G4" s="2" t="s">
        <v>13</v>
      </c>
      <c r="H4" s="2" t="s">
        <v>21</v>
      </c>
      <c r="I4" s="2">
        <v>0</v>
      </c>
      <c r="J4" s="3" t="s">
        <v>16</v>
      </c>
    </row>
    <row r="5" spans="1:10" ht="13.2" x14ac:dyDescent="0.25">
      <c r="A5" s="5">
        <v>4</v>
      </c>
      <c r="B5" s="2">
        <v>31</v>
      </c>
      <c r="C5" s="2" t="s">
        <v>17</v>
      </c>
      <c r="D5" s="2" t="s">
        <v>22</v>
      </c>
      <c r="E5" s="2" t="s">
        <v>12</v>
      </c>
      <c r="G5" s="2" t="s">
        <v>23</v>
      </c>
      <c r="H5" s="2" t="s">
        <v>14</v>
      </c>
      <c r="I5" s="2">
        <v>0</v>
      </c>
      <c r="J5" s="2">
        <v>0</v>
      </c>
    </row>
    <row r="6" spans="1:10" ht="13.2" x14ac:dyDescent="0.25">
      <c r="A6" s="5">
        <v>5</v>
      </c>
      <c r="B6" s="2">
        <v>26</v>
      </c>
      <c r="C6" s="2" t="s">
        <v>10</v>
      </c>
      <c r="D6" s="2" t="s">
        <v>11</v>
      </c>
      <c r="E6" s="2" t="s">
        <v>12</v>
      </c>
      <c r="G6" s="2" t="s">
        <v>13</v>
      </c>
      <c r="H6" s="2" t="s">
        <v>14</v>
      </c>
      <c r="I6" s="2">
        <v>0</v>
      </c>
      <c r="J6" s="3" t="s">
        <v>16</v>
      </c>
    </row>
    <row r="7" spans="1:10" ht="13.2" x14ac:dyDescent="0.25">
      <c r="A7" s="5">
        <v>6</v>
      </c>
      <c r="B7" s="2">
        <v>26</v>
      </c>
      <c r="C7" s="2" t="s">
        <v>10</v>
      </c>
      <c r="D7" s="2" t="s">
        <v>11</v>
      </c>
      <c r="E7" s="2" t="s">
        <v>12</v>
      </c>
      <c r="G7" s="2" t="s">
        <v>13</v>
      </c>
      <c r="H7" s="2" t="s">
        <v>14</v>
      </c>
      <c r="I7" s="2">
        <v>0</v>
      </c>
      <c r="J7" s="3" t="s">
        <v>15</v>
      </c>
    </row>
    <row r="8" spans="1:10" ht="13.2" hidden="1" x14ac:dyDescent="0.25">
      <c r="A8" s="5">
        <v>7</v>
      </c>
      <c r="B8" s="2">
        <v>61</v>
      </c>
      <c r="C8" s="2" t="s">
        <v>10</v>
      </c>
      <c r="D8" s="2" t="s">
        <v>11</v>
      </c>
      <c r="E8" s="2" t="s">
        <v>24</v>
      </c>
      <c r="G8" s="2" t="s">
        <v>13</v>
      </c>
      <c r="H8" s="2" t="s">
        <v>25</v>
      </c>
      <c r="I8" s="2" t="s">
        <v>26</v>
      </c>
      <c r="J8" s="2" t="s">
        <v>27</v>
      </c>
    </row>
    <row r="9" spans="1:10" ht="13.2" x14ac:dyDescent="0.25">
      <c r="A9" s="5">
        <v>8</v>
      </c>
      <c r="B9" s="2">
        <v>47</v>
      </c>
      <c r="C9" s="2" t="s">
        <v>10</v>
      </c>
      <c r="D9" s="2" t="s">
        <v>11</v>
      </c>
      <c r="E9" s="2" t="s">
        <v>12</v>
      </c>
      <c r="G9" s="2" t="s">
        <v>13</v>
      </c>
      <c r="H9" s="2" t="s">
        <v>20</v>
      </c>
      <c r="I9" s="3" t="s">
        <v>15</v>
      </c>
      <c r="J9" s="3" t="s">
        <v>15</v>
      </c>
    </row>
    <row r="10" spans="1:10" ht="13.2" hidden="1" x14ac:dyDescent="0.25">
      <c r="A10" s="5">
        <v>9</v>
      </c>
      <c r="B10" s="2">
        <v>35</v>
      </c>
      <c r="C10" s="2" t="s">
        <v>17</v>
      </c>
      <c r="D10" s="2" t="s">
        <v>11</v>
      </c>
      <c r="E10" s="2" t="s">
        <v>24</v>
      </c>
      <c r="G10" s="2" t="s">
        <v>13</v>
      </c>
      <c r="H10" s="2" t="s">
        <v>14</v>
      </c>
      <c r="I10" s="2">
        <v>0</v>
      </c>
      <c r="J10" s="2">
        <v>0</v>
      </c>
    </row>
    <row r="11" spans="1:10" ht="13.2" x14ac:dyDescent="0.25">
      <c r="A11" s="5">
        <v>10</v>
      </c>
      <c r="B11" s="2">
        <v>23</v>
      </c>
      <c r="C11" s="2" t="s">
        <v>17</v>
      </c>
      <c r="D11" s="2" t="s">
        <v>11</v>
      </c>
      <c r="E11" s="2" t="s">
        <v>12</v>
      </c>
      <c r="G11" s="2" t="s">
        <v>13</v>
      </c>
      <c r="H11" s="2" t="s">
        <v>14</v>
      </c>
      <c r="I11" s="2">
        <v>0</v>
      </c>
      <c r="J11" s="2">
        <v>0</v>
      </c>
    </row>
    <row r="12" spans="1:10" ht="13.2" hidden="1" x14ac:dyDescent="0.25">
      <c r="A12" s="5">
        <v>11</v>
      </c>
      <c r="B12" s="2">
        <v>26</v>
      </c>
      <c r="C12" s="2" t="s">
        <v>17</v>
      </c>
      <c r="D12" s="2" t="s">
        <v>28</v>
      </c>
      <c r="E12" s="2" t="s">
        <v>24</v>
      </c>
      <c r="G12" s="2" t="s">
        <v>13</v>
      </c>
      <c r="H12" s="2" t="s">
        <v>14</v>
      </c>
      <c r="I12" s="3" t="s">
        <v>16</v>
      </c>
      <c r="J12" s="3" t="s">
        <v>16</v>
      </c>
    </row>
    <row r="13" spans="1:10" ht="13.2" x14ac:dyDescent="0.25">
      <c r="A13" s="5">
        <v>12</v>
      </c>
      <c r="B13" s="2">
        <v>33</v>
      </c>
      <c r="C13" s="2" t="s">
        <v>10</v>
      </c>
      <c r="D13" s="2" t="s">
        <v>11</v>
      </c>
      <c r="E13" s="2" t="s">
        <v>12</v>
      </c>
      <c r="G13" s="2" t="s">
        <v>13</v>
      </c>
      <c r="H13" s="2" t="s">
        <v>20</v>
      </c>
      <c r="I13" s="3" t="s">
        <v>15</v>
      </c>
      <c r="J13" s="2" t="s">
        <v>26</v>
      </c>
    </row>
    <row r="14" spans="1:10" ht="13.2" x14ac:dyDescent="0.25">
      <c r="A14" s="5">
        <v>13</v>
      </c>
      <c r="B14" s="2">
        <v>49</v>
      </c>
      <c r="C14" s="2" t="s">
        <v>10</v>
      </c>
      <c r="D14" s="2" t="s">
        <v>18</v>
      </c>
      <c r="E14" s="2" t="s">
        <v>12</v>
      </c>
      <c r="G14" s="2" t="s">
        <v>19</v>
      </c>
      <c r="H14" s="2" t="s">
        <v>21</v>
      </c>
      <c r="I14" s="2">
        <v>0</v>
      </c>
      <c r="J14" s="2">
        <v>0</v>
      </c>
    </row>
    <row r="15" spans="1:10" ht="13.2" x14ac:dyDescent="0.25">
      <c r="A15" s="5">
        <v>14</v>
      </c>
      <c r="B15" s="2">
        <v>55</v>
      </c>
      <c r="C15" s="2" t="s">
        <v>10</v>
      </c>
      <c r="D15" s="2" t="s">
        <v>11</v>
      </c>
      <c r="E15" s="2" t="s">
        <v>12</v>
      </c>
      <c r="G15" s="2" t="s">
        <v>13</v>
      </c>
      <c r="H15" s="2" t="s">
        <v>29</v>
      </c>
      <c r="I15" s="2">
        <v>0</v>
      </c>
      <c r="J15" s="2">
        <v>0</v>
      </c>
    </row>
    <row r="16" spans="1:10" ht="13.2" x14ac:dyDescent="0.25">
      <c r="A16" s="5">
        <v>15</v>
      </c>
      <c r="B16" s="2">
        <v>45</v>
      </c>
      <c r="C16" s="2" t="s">
        <v>10</v>
      </c>
      <c r="D16" s="2" t="s">
        <v>11</v>
      </c>
      <c r="E16" s="2" t="s">
        <v>12</v>
      </c>
      <c r="G16" s="2" t="s">
        <v>13</v>
      </c>
      <c r="H16" s="2" t="s">
        <v>21</v>
      </c>
      <c r="I16" s="2">
        <v>0</v>
      </c>
      <c r="J16" s="3" t="s">
        <v>15</v>
      </c>
    </row>
    <row r="17" spans="1:10" ht="13.2" x14ac:dyDescent="0.25">
      <c r="A17" s="5">
        <v>16</v>
      </c>
      <c r="B17" s="2">
        <v>55</v>
      </c>
      <c r="C17" s="2" t="s">
        <v>10</v>
      </c>
      <c r="D17" s="2" t="s">
        <v>11</v>
      </c>
      <c r="E17" s="2" t="s">
        <v>12</v>
      </c>
      <c r="G17" s="2" t="s">
        <v>13</v>
      </c>
      <c r="H17" s="2" t="s">
        <v>29</v>
      </c>
      <c r="I17" s="2">
        <v>0</v>
      </c>
      <c r="J17" s="2">
        <v>0</v>
      </c>
    </row>
    <row r="18" spans="1:10" ht="13.2" x14ac:dyDescent="0.25">
      <c r="A18" s="5">
        <v>17</v>
      </c>
      <c r="B18" s="2">
        <v>31</v>
      </c>
      <c r="C18" s="2" t="s">
        <v>10</v>
      </c>
      <c r="D18" s="2" t="s">
        <v>11</v>
      </c>
      <c r="E18" s="2" t="s">
        <v>12</v>
      </c>
      <c r="G18" s="2" t="s">
        <v>13</v>
      </c>
      <c r="H18" s="2" t="s">
        <v>14</v>
      </c>
      <c r="I18" s="2">
        <v>0</v>
      </c>
      <c r="J18" s="2">
        <v>0</v>
      </c>
    </row>
    <row r="19" spans="1:10" ht="13.2" x14ac:dyDescent="0.25">
      <c r="A19" s="5">
        <v>18</v>
      </c>
      <c r="B19" s="2">
        <v>40</v>
      </c>
      <c r="C19" s="2" t="s">
        <v>10</v>
      </c>
      <c r="D19" s="2" t="s">
        <v>11</v>
      </c>
      <c r="E19" s="2" t="s">
        <v>12</v>
      </c>
      <c r="G19" s="2" t="s">
        <v>13</v>
      </c>
      <c r="H19" s="2" t="s">
        <v>20</v>
      </c>
      <c r="I19" s="2">
        <v>0</v>
      </c>
      <c r="J19" s="3" t="s">
        <v>15</v>
      </c>
    </row>
    <row r="20" spans="1:10" ht="13.2" x14ac:dyDescent="0.25">
      <c r="A20" s="5">
        <v>19</v>
      </c>
      <c r="B20" s="2">
        <v>32</v>
      </c>
      <c r="C20" s="2" t="s">
        <v>17</v>
      </c>
      <c r="D20" s="2" t="s">
        <v>18</v>
      </c>
      <c r="E20" s="2" t="s">
        <v>12</v>
      </c>
      <c r="G20" s="2" t="s">
        <v>23</v>
      </c>
      <c r="H20" s="2" t="s">
        <v>20</v>
      </c>
      <c r="I20" s="2">
        <v>0</v>
      </c>
      <c r="J20" s="3" t="s">
        <v>15</v>
      </c>
    </row>
    <row r="21" spans="1:10" ht="13.2" x14ac:dyDescent="0.25">
      <c r="A21" s="5">
        <v>20</v>
      </c>
      <c r="B21" s="2">
        <v>57</v>
      </c>
      <c r="C21" s="2" t="s">
        <v>10</v>
      </c>
      <c r="D21" s="2" t="s">
        <v>28</v>
      </c>
      <c r="E21" s="2" t="s">
        <v>12</v>
      </c>
      <c r="G21" s="2" t="s">
        <v>13</v>
      </c>
      <c r="H21" s="2" t="s">
        <v>21</v>
      </c>
      <c r="I21" s="2">
        <v>0</v>
      </c>
      <c r="J21" s="3" t="s">
        <v>15</v>
      </c>
    </row>
    <row r="22" spans="1:10" ht="13.2" x14ac:dyDescent="0.25">
      <c r="A22" s="5">
        <v>21</v>
      </c>
      <c r="B22" s="2">
        <v>29</v>
      </c>
      <c r="C22" s="2" t="s">
        <v>10</v>
      </c>
      <c r="D22" s="2" t="s">
        <v>11</v>
      </c>
      <c r="E22" s="2" t="s">
        <v>12</v>
      </c>
      <c r="G22" s="2" t="s">
        <v>13</v>
      </c>
      <c r="H22" s="2" t="s">
        <v>14</v>
      </c>
      <c r="I22" s="2">
        <v>0</v>
      </c>
      <c r="J22" s="3" t="s">
        <v>15</v>
      </c>
    </row>
    <row r="23" spans="1:10" ht="13.2" x14ac:dyDescent="0.25">
      <c r="A23" s="5">
        <v>22</v>
      </c>
      <c r="B23" s="2">
        <v>29</v>
      </c>
      <c r="C23" s="2" t="s">
        <v>10</v>
      </c>
      <c r="D23" s="2" t="s">
        <v>28</v>
      </c>
      <c r="E23" s="2" t="s">
        <v>30</v>
      </c>
      <c r="F23" s="2" t="s">
        <v>31</v>
      </c>
      <c r="G23" s="2" t="s">
        <v>13</v>
      </c>
      <c r="H23" s="2" t="s">
        <v>14</v>
      </c>
      <c r="I23" s="2">
        <v>0</v>
      </c>
      <c r="J23" s="3" t="s">
        <v>15</v>
      </c>
    </row>
    <row r="24" spans="1:10" ht="13.2" x14ac:dyDescent="0.25">
      <c r="A24" s="5">
        <v>23</v>
      </c>
      <c r="B24" s="2">
        <v>50</v>
      </c>
      <c r="C24" s="2" t="s">
        <v>17</v>
      </c>
      <c r="D24" s="2" t="s">
        <v>28</v>
      </c>
      <c r="E24" s="2" t="s">
        <v>12</v>
      </c>
      <c r="F24" s="2">
        <v>20</v>
      </c>
      <c r="G24" s="2" t="s">
        <v>13</v>
      </c>
      <c r="H24" s="2" t="s">
        <v>14</v>
      </c>
      <c r="I24" s="2">
        <v>0</v>
      </c>
      <c r="J24" s="2">
        <v>0</v>
      </c>
    </row>
    <row r="25" spans="1:10" ht="13.2" x14ac:dyDescent="0.25">
      <c r="A25" s="5">
        <v>24</v>
      </c>
      <c r="B25" s="2">
        <v>65</v>
      </c>
      <c r="C25" s="2" t="s">
        <v>17</v>
      </c>
      <c r="D25" s="2" t="s">
        <v>18</v>
      </c>
      <c r="E25" s="2" t="s">
        <v>30</v>
      </c>
      <c r="F25" s="2">
        <v>40</v>
      </c>
      <c r="G25" s="2" t="s">
        <v>19</v>
      </c>
      <c r="H25" s="2" t="s">
        <v>21</v>
      </c>
      <c r="I25" s="2">
        <v>0</v>
      </c>
      <c r="J25" s="2">
        <v>0</v>
      </c>
    </row>
    <row r="26" spans="1:10" ht="13.2" x14ac:dyDescent="0.25">
      <c r="A26" s="5">
        <v>25</v>
      </c>
      <c r="B26" s="2">
        <v>31</v>
      </c>
      <c r="C26" s="2" t="s">
        <v>17</v>
      </c>
      <c r="D26" s="2" t="s">
        <v>18</v>
      </c>
      <c r="E26" s="2" t="s">
        <v>30</v>
      </c>
      <c r="F26" s="2">
        <v>30</v>
      </c>
      <c r="G26" s="2" t="s">
        <v>19</v>
      </c>
      <c r="H26" s="2" t="s">
        <v>20</v>
      </c>
      <c r="I26" s="2">
        <v>0</v>
      </c>
      <c r="J26" s="2">
        <v>0</v>
      </c>
    </row>
    <row r="27" spans="1:10" ht="13.2" x14ac:dyDescent="0.25">
      <c r="A27" s="5">
        <v>26</v>
      </c>
      <c r="B27" s="2">
        <v>25</v>
      </c>
      <c r="C27" s="2" t="s">
        <v>17</v>
      </c>
      <c r="D27" s="2" t="s">
        <v>11</v>
      </c>
      <c r="E27" s="2" t="s">
        <v>30</v>
      </c>
      <c r="F27" s="2">
        <v>20</v>
      </c>
      <c r="G27" s="2" t="s">
        <v>13</v>
      </c>
      <c r="H27" s="2" t="s">
        <v>14</v>
      </c>
      <c r="I27" s="3" t="s">
        <v>16</v>
      </c>
      <c r="J27" s="2">
        <v>0</v>
      </c>
    </row>
    <row r="28" spans="1:10" ht="13.2" hidden="1" x14ac:dyDescent="0.25">
      <c r="A28" s="5">
        <v>27</v>
      </c>
      <c r="B28" s="2">
        <v>39</v>
      </c>
      <c r="C28" s="2" t="s">
        <v>10</v>
      </c>
      <c r="D28" s="2" t="s">
        <v>22</v>
      </c>
      <c r="E28" s="2" t="s">
        <v>24</v>
      </c>
      <c r="G28" s="2" t="s">
        <v>23</v>
      </c>
      <c r="H28" s="2" t="s">
        <v>20</v>
      </c>
      <c r="I28" s="2">
        <v>0</v>
      </c>
      <c r="J28" s="2">
        <v>0</v>
      </c>
    </row>
    <row r="29" spans="1:10" ht="13.2" hidden="1" x14ac:dyDescent="0.25">
      <c r="A29" s="5">
        <v>28</v>
      </c>
      <c r="B29" s="2">
        <v>54</v>
      </c>
      <c r="C29" s="2" t="s">
        <v>17</v>
      </c>
      <c r="D29" s="2" t="s">
        <v>28</v>
      </c>
      <c r="E29" s="2" t="s">
        <v>24</v>
      </c>
      <c r="F29" s="2">
        <v>20</v>
      </c>
      <c r="G29" s="2" t="s">
        <v>13</v>
      </c>
      <c r="H29" s="2" t="s">
        <v>20</v>
      </c>
      <c r="I29" s="2">
        <v>0</v>
      </c>
      <c r="J29" s="2">
        <v>0</v>
      </c>
    </row>
    <row r="30" spans="1:10" ht="13.2" x14ac:dyDescent="0.25">
      <c r="A30" s="5">
        <v>29</v>
      </c>
      <c r="B30" s="2">
        <v>39</v>
      </c>
      <c r="C30" s="2" t="s">
        <v>17</v>
      </c>
      <c r="D30" s="2" t="s">
        <v>18</v>
      </c>
      <c r="E30" s="2" t="s">
        <v>30</v>
      </c>
      <c r="F30" s="2">
        <v>40</v>
      </c>
      <c r="G30" s="2" t="s">
        <v>19</v>
      </c>
      <c r="H30" s="2" t="s">
        <v>20</v>
      </c>
      <c r="I30" s="2">
        <v>0</v>
      </c>
      <c r="J30" s="2">
        <v>0</v>
      </c>
    </row>
    <row r="31" spans="1:10" ht="13.2" x14ac:dyDescent="0.25">
      <c r="A31" s="5">
        <v>30</v>
      </c>
      <c r="B31" s="2">
        <v>32</v>
      </c>
      <c r="C31" s="2" t="s">
        <v>10</v>
      </c>
      <c r="D31" s="2" t="s">
        <v>22</v>
      </c>
      <c r="E31" s="2" t="s">
        <v>12</v>
      </c>
      <c r="G31" s="2" t="s">
        <v>23</v>
      </c>
      <c r="H31" s="2" t="s">
        <v>14</v>
      </c>
      <c r="I31" s="3" t="s">
        <v>15</v>
      </c>
      <c r="J31" s="2" t="s">
        <v>32</v>
      </c>
    </row>
    <row r="32" spans="1:10" ht="13.2" x14ac:dyDescent="0.25">
      <c r="A32" s="5">
        <v>31</v>
      </c>
      <c r="B32" s="2">
        <v>46</v>
      </c>
      <c r="C32" s="2" t="s">
        <v>10</v>
      </c>
      <c r="D32" s="2" t="s">
        <v>11</v>
      </c>
      <c r="E32" s="2" t="s">
        <v>12</v>
      </c>
      <c r="G32" s="2" t="s">
        <v>13</v>
      </c>
      <c r="H32" s="2" t="s">
        <v>20</v>
      </c>
      <c r="I32" s="2">
        <v>0</v>
      </c>
      <c r="J32" s="3" t="s">
        <v>16</v>
      </c>
    </row>
    <row r="33" spans="1:10" ht="13.2" x14ac:dyDescent="0.25">
      <c r="A33" s="5">
        <v>32</v>
      </c>
      <c r="B33" s="2">
        <v>25</v>
      </c>
      <c r="C33" s="2" t="s">
        <v>17</v>
      </c>
      <c r="D33" s="2" t="s">
        <v>22</v>
      </c>
      <c r="E33" s="2" t="s">
        <v>30</v>
      </c>
      <c r="F33" s="2">
        <v>35</v>
      </c>
      <c r="G33" s="2" t="s">
        <v>23</v>
      </c>
      <c r="H33" s="2" t="s">
        <v>14</v>
      </c>
      <c r="I33" s="2">
        <v>0</v>
      </c>
      <c r="J33" s="2">
        <v>0</v>
      </c>
    </row>
    <row r="34" spans="1:10" ht="13.2" x14ac:dyDescent="0.25">
      <c r="A34" s="5">
        <v>33</v>
      </c>
      <c r="B34" s="2">
        <v>38</v>
      </c>
      <c r="C34" s="2" t="s">
        <v>10</v>
      </c>
      <c r="D34" s="2" t="s">
        <v>11</v>
      </c>
      <c r="E34" s="2" t="s">
        <v>12</v>
      </c>
      <c r="G34" s="2" t="s">
        <v>13</v>
      </c>
      <c r="H34" s="2" t="s">
        <v>20</v>
      </c>
      <c r="I34" s="2">
        <v>0</v>
      </c>
      <c r="J34" s="2">
        <v>0</v>
      </c>
    </row>
    <row r="35" spans="1:10" ht="13.2" hidden="1" x14ac:dyDescent="0.25">
      <c r="A35" s="5">
        <v>34</v>
      </c>
      <c r="B35" s="2">
        <v>28</v>
      </c>
      <c r="C35" s="2" t="s">
        <v>10</v>
      </c>
      <c r="D35" s="2" t="s">
        <v>18</v>
      </c>
      <c r="E35" s="2" t="s">
        <v>24</v>
      </c>
      <c r="G35" s="2" t="s">
        <v>19</v>
      </c>
      <c r="H35" s="2" t="s">
        <v>14</v>
      </c>
      <c r="I35" s="2">
        <v>0</v>
      </c>
      <c r="J35" s="3" t="s">
        <v>15</v>
      </c>
    </row>
    <row r="36" spans="1:10" ht="13.2" x14ac:dyDescent="0.25">
      <c r="A36" s="5">
        <v>35</v>
      </c>
      <c r="B36" s="2">
        <v>29</v>
      </c>
      <c r="C36" s="2" t="s">
        <v>10</v>
      </c>
      <c r="D36" s="2" t="s">
        <v>11</v>
      </c>
      <c r="E36" s="2" t="s">
        <v>12</v>
      </c>
      <c r="G36" s="2" t="s">
        <v>13</v>
      </c>
      <c r="H36" s="2" t="s">
        <v>14</v>
      </c>
      <c r="I36" s="2">
        <v>0</v>
      </c>
      <c r="J36" s="3" t="s">
        <v>15</v>
      </c>
    </row>
    <row r="37" spans="1:10" ht="13.2" x14ac:dyDescent="0.25">
      <c r="A37" s="5">
        <v>36</v>
      </c>
      <c r="B37" s="2">
        <v>47</v>
      </c>
      <c r="C37" s="2" t="s">
        <v>10</v>
      </c>
      <c r="D37" s="2" t="s">
        <v>28</v>
      </c>
      <c r="E37" s="2" t="s">
        <v>12</v>
      </c>
      <c r="G37" s="2" t="s">
        <v>13</v>
      </c>
      <c r="H37" s="2" t="s">
        <v>21</v>
      </c>
      <c r="I37" s="2">
        <v>0</v>
      </c>
      <c r="J37" s="2">
        <v>0</v>
      </c>
    </row>
    <row r="38" spans="1:10" ht="13.2" x14ac:dyDescent="0.25">
      <c r="A38" s="5">
        <v>37</v>
      </c>
      <c r="B38" s="2">
        <v>55</v>
      </c>
      <c r="C38" s="2" t="s">
        <v>10</v>
      </c>
      <c r="D38" s="2" t="s">
        <v>22</v>
      </c>
      <c r="E38" s="2" t="s">
        <v>12</v>
      </c>
      <c r="G38" s="2" t="s">
        <v>23</v>
      </c>
      <c r="H38" s="2" t="s">
        <v>29</v>
      </c>
      <c r="I38" s="2">
        <v>0</v>
      </c>
      <c r="J38" s="2">
        <v>0</v>
      </c>
    </row>
    <row r="39" spans="1:10" ht="13.2" x14ac:dyDescent="0.25">
      <c r="A39" s="5">
        <v>38</v>
      </c>
      <c r="B39" s="2">
        <v>37</v>
      </c>
      <c r="C39" s="2" t="s">
        <v>10</v>
      </c>
      <c r="D39" s="2" t="s">
        <v>11</v>
      </c>
      <c r="E39" s="2" t="s">
        <v>12</v>
      </c>
      <c r="G39" s="2" t="s">
        <v>13</v>
      </c>
      <c r="H39" s="2" t="s">
        <v>20</v>
      </c>
      <c r="I39" s="2">
        <v>0</v>
      </c>
      <c r="J39" s="2">
        <v>0</v>
      </c>
    </row>
    <row r="40" spans="1:10" ht="13.2" x14ac:dyDescent="0.25">
      <c r="A40" s="5">
        <v>39</v>
      </c>
      <c r="B40" s="2">
        <v>36</v>
      </c>
      <c r="C40" s="2" t="s">
        <v>10</v>
      </c>
      <c r="D40" s="2" t="s">
        <v>11</v>
      </c>
      <c r="E40" s="2" t="s">
        <v>12</v>
      </c>
      <c r="G40" s="2" t="s">
        <v>13</v>
      </c>
      <c r="H40" s="2" t="s">
        <v>20</v>
      </c>
      <c r="I40" s="2">
        <v>0</v>
      </c>
      <c r="J40" s="3" t="s">
        <v>15</v>
      </c>
    </row>
    <row r="41" spans="1:10" ht="13.2" x14ac:dyDescent="0.25">
      <c r="A41" s="5">
        <v>40</v>
      </c>
      <c r="B41" s="2">
        <v>42</v>
      </c>
      <c r="C41" s="2" t="s">
        <v>10</v>
      </c>
      <c r="D41" s="2" t="s">
        <v>11</v>
      </c>
      <c r="E41" s="2" t="s">
        <v>12</v>
      </c>
      <c r="F41" s="2">
        <v>60</v>
      </c>
      <c r="G41" s="2" t="s">
        <v>13</v>
      </c>
      <c r="H41" s="2" t="s">
        <v>14</v>
      </c>
      <c r="I41" s="2">
        <v>0</v>
      </c>
      <c r="J41" s="2">
        <v>0</v>
      </c>
    </row>
    <row r="42" spans="1:10" ht="13.2" x14ac:dyDescent="0.25">
      <c r="A42" s="5">
        <v>41</v>
      </c>
      <c r="B42" s="2">
        <v>36</v>
      </c>
      <c r="C42" s="2" t="s">
        <v>10</v>
      </c>
      <c r="D42" s="2" t="s">
        <v>28</v>
      </c>
      <c r="E42" s="2" t="s">
        <v>12</v>
      </c>
      <c r="G42" s="2" t="s">
        <v>13</v>
      </c>
      <c r="H42" s="2" t="s">
        <v>14</v>
      </c>
      <c r="I42" s="2">
        <v>0</v>
      </c>
      <c r="J42" s="2" t="s">
        <v>32</v>
      </c>
    </row>
    <row r="43" spans="1:10" ht="13.2" hidden="1" x14ac:dyDescent="0.25">
      <c r="A43" s="5">
        <v>42</v>
      </c>
      <c r="B43" s="2">
        <v>25</v>
      </c>
      <c r="C43" s="2" t="s">
        <v>17</v>
      </c>
      <c r="D43" s="2" t="s">
        <v>11</v>
      </c>
      <c r="E43" s="2" t="s">
        <v>24</v>
      </c>
      <c r="G43" s="2" t="s">
        <v>13</v>
      </c>
      <c r="H43" s="2" t="s">
        <v>14</v>
      </c>
      <c r="I43" s="2">
        <v>0</v>
      </c>
      <c r="J43" s="2" t="s">
        <v>32</v>
      </c>
    </row>
    <row r="44" spans="1:10" ht="13.2" hidden="1" x14ac:dyDescent="0.25">
      <c r="A44" s="5">
        <v>43</v>
      </c>
      <c r="B44" s="2">
        <v>21</v>
      </c>
      <c r="C44" s="2" t="s">
        <v>17</v>
      </c>
      <c r="D44" s="2" t="s">
        <v>11</v>
      </c>
      <c r="E44" s="2" t="s">
        <v>24</v>
      </c>
      <c r="G44" s="2" t="s">
        <v>13</v>
      </c>
      <c r="H44" s="2" t="s">
        <v>14</v>
      </c>
      <c r="I44" s="2">
        <v>0</v>
      </c>
      <c r="J44" s="3" t="s">
        <v>15</v>
      </c>
    </row>
    <row r="45" spans="1:10" ht="13.2" x14ac:dyDescent="0.25">
      <c r="A45" s="5">
        <v>44</v>
      </c>
      <c r="B45" s="2">
        <v>42</v>
      </c>
      <c r="C45" s="2" t="s">
        <v>17</v>
      </c>
      <c r="D45" s="2" t="s">
        <v>11</v>
      </c>
      <c r="E45" s="2" t="s">
        <v>12</v>
      </c>
      <c r="F45" s="2">
        <v>80</v>
      </c>
      <c r="G45" s="2" t="s">
        <v>13</v>
      </c>
      <c r="H45" s="2" t="s">
        <v>14</v>
      </c>
      <c r="I45" s="2">
        <v>0</v>
      </c>
      <c r="J45" s="2">
        <v>0</v>
      </c>
    </row>
    <row r="46" spans="1:10" ht="13.2" x14ac:dyDescent="0.25">
      <c r="A46" s="5">
        <v>45</v>
      </c>
      <c r="B46" s="2">
        <v>28</v>
      </c>
      <c r="C46" s="2" t="s">
        <v>10</v>
      </c>
      <c r="D46" s="2" t="s">
        <v>11</v>
      </c>
      <c r="E46" s="2" t="s">
        <v>12</v>
      </c>
      <c r="G46" s="2" t="s">
        <v>13</v>
      </c>
      <c r="H46" s="2" t="s">
        <v>14</v>
      </c>
      <c r="I46" s="2">
        <v>0</v>
      </c>
      <c r="J46" s="3" t="s">
        <v>15</v>
      </c>
    </row>
    <row r="47" spans="1:10" ht="13.2" x14ac:dyDescent="0.25">
      <c r="A47" s="5">
        <v>46</v>
      </c>
      <c r="B47" s="2">
        <v>41</v>
      </c>
      <c r="C47" s="2" t="s">
        <v>10</v>
      </c>
      <c r="D47" s="2" t="s">
        <v>22</v>
      </c>
      <c r="E47" s="2" t="s">
        <v>12</v>
      </c>
      <c r="F47" s="2">
        <v>40</v>
      </c>
      <c r="G47" s="2" t="s">
        <v>23</v>
      </c>
      <c r="H47" s="2" t="s">
        <v>14</v>
      </c>
      <c r="I47" s="2">
        <v>0</v>
      </c>
      <c r="J47" s="2">
        <v>0</v>
      </c>
    </row>
    <row r="48" spans="1:10" ht="13.2" x14ac:dyDescent="0.25">
      <c r="A48" s="5">
        <v>47</v>
      </c>
      <c r="B48" s="2">
        <v>25</v>
      </c>
      <c r="C48" s="2" t="s">
        <v>10</v>
      </c>
      <c r="D48" s="2" t="s">
        <v>11</v>
      </c>
      <c r="E48" s="2" t="s">
        <v>12</v>
      </c>
      <c r="G48" s="2" t="s">
        <v>13</v>
      </c>
      <c r="H48" s="2" t="s">
        <v>14</v>
      </c>
      <c r="I48" s="2">
        <v>0</v>
      </c>
      <c r="J48" s="2">
        <v>0</v>
      </c>
    </row>
    <row r="49" spans="1:10" ht="13.2" x14ac:dyDescent="0.25">
      <c r="A49" s="5">
        <v>48</v>
      </c>
      <c r="B49" s="2">
        <v>48</v>
      </c>
      <c r="C49" s="2" t="s">
        <v>10</v>
      </c>
      <c r="D49" s="2" t="s">
        <v>22</v>
      </c>
      <c r="E49" s="2" t="s">
        <v>12</v>
      </c>
      <c r="G49" s="2" t="s">
        <v>13</v>
      </c>
      <c r="H49" s="2" t="s">
        <v>14</v>
      </c>
      <c r="I49" s="2">
        <v>0</v>
      </c>
      <c r="J49" s="2">
        <v>0</v>
      </c>
    </row>
    <row r="50" spans="1:10" ht="13.2" hidden="1" x14ac:dyDescent="0.25">
      <c r="A50" s="5">
        <v>49</v>
      </c>
      <c r="B50" s="2">
        <v>46</v>
      </c>
      <c r="C50" s="2" t="s">
        <v>17</v>
      </c>
      <c r="D50" s="2" t="s">
        <v>22</v>
      </c>
      <c r="E50" s="2" t="s">
        <v>24</v>
      </c>
      <c r="G50" s="2" t="s">
        <v>23</v>
      </c>
      <c r="H50" s="2" t="s">
        <v>21</v>
      </c>
      <c r="I50" s="2">
        <v>0</v>
      </c>
      <c r="J50" s="2">
        <v>0</v>
      </c>
    </row>
    <row r="51" spans="1:10" ht="13.2" hidden="1" x14ac:dyDescent="0.25">
      <c r="A51" s="5">
        <v>50</v>
      </c>
      <c r="B51" s="2">
        <v>30</v>
      </c>
      <c r="C51" s="2" t="s">
        <v>17</v>
      </c>
      <c r="D51" s="2" t="s">
        <v>18</v>
      </c>
      <c r="E51" s="2" t="s">
        <v>24</v>
      </c>
      <c r="G51" s="2" t="s">
        <v>19</v>
      </c>
      <c r="H51" s="2" t="s">
        <v>14</v>
      </c>
      <c r="I51" s="3" t="s">
        <v>16</v>
      </c>
      <c r="J51" s="2" t="s">
        <v>26</v>
      </c>
    </row>
    <row r="52" spans="1:10" ht="13.2" hidden="1" x14ac:dyDescent="0.25">
      <c r="A52" s="5">
        <v>51</v>
      </c>
      <c r="B52" s="2">
        <v>38</v>
      </c>
      <c r="C52" s="2" t="s">
        <v>17</v>
      </c>
      <c r="D52" s="2" t="s">
        <v>28</v>
      </c>
      <c r="E52" s="2" t="s">
        <v>24</v>
      </c>
      <c r="G52" s="2" t="s">
        <v>13</v>
      </c>
      <c r="H52" s="2" t="s">
        <v>20</v>
      </c>
      <c r="I52" s="3" t="s">
        <v>15</v>
      </c>
      <c r="J52" s="2" t="s">
        <v>26</v>
      </c>
    </row>
    <row r="53" spans="1:10" ht="13.2" x14ac:dyDescent="0.25">
      <c r="A53" s="5">
        <v>52</v>
      </c>
      <c r="B53" s="2">
        <v>23</v>
      </c>
      <c r="C53" s="2" t="s">
        <v>10</v>
      </c>
      <c r="D53" s="2" t="s">
        <v>28</v>
      </c>
      <c r="E53" s="2" t="s">
        <v>12</v>
      </c>
      <c r="G53" s="2" t="s">
        <v>13</v>
      </c>
      <c r="H53" s="2" t="s">
        <v>14</v>
      </c>
      <c r="I53" s="2">
        <v>0</v>
      </c>
      <c r="J53" s="3" t="s">
        <v>15</v>
      </c>
    </row>
    <row r="54" spans="1:10" ht="13.2" x14ac:dyDescent="0.25">
      <c r="A54" s="5">
        <v>53</v>
      </c>
      <c r="B54" s="2">
        <v>27</v>
      </c>
      <c r="C54" s="2" t="s">
        <v>10</v>
      </c>
      <c r="D54" s="2" t="s">
        <v>18</v>
      </c>
      <c r="E54" s="2" t="s">
        <v>30</v>
      </c>
      <c r="F54" s="2">
        <v>150</v>
      </c>
      <c r="G54" s="2" t="s">
        <v>19</v>
      </c>
      <c r="H54" s="2" t="s">
        <v>14</v>
      </c>
      <c r="I54" s="2">
        <v>0</v>
      </c>
      <c r="J54" s="2">
        <v>0</v>
      </c>
    </row>
    <row r="55" spans="1:10" ht="13.2" x14ac:dyDescent="0.25">
      <c r="A55" s="5">
        <v>54</v>
      </c>
      <c r="B55" s="2">
        <v>27</v>
      </c>
      <c r="C55" s="2" t="s">
        <v>10</v>
      </c>
      <c r="D55" s="2" t="s">
        <v>11</v>
      </c>
      <c r="E55" s="2" t="s">
        <v>12</v>
      </c>
      <c r="G55" s="2" t="s">
        <v>13</v>
      </c>
      <c r="H55" s="2" t="s">
        <v>14</v>
      </c>
      <c r="I55" s="2">
        <v>0</v>
      </c>
      <c r="J55" s="3" t="s">
        <v>16</v>
      </c>
    </row>
    <row r="56" spans="1:10" ht="13.2" hidden="1" x14ac:dyDescent="0.25">
      <c r="A56" s="5">
        <v>55</v>
      </c>
      <c r="B56" s="2">
        <v>54</v>
      </c>
      <c r="C56" s="2" t="s">
        <v>17</v>
      </c>
      <c r="D56" s="2" t="s">
        <v>11</v>
      </c>
      <c r="E56" s="2" t="s">
        <v>24</v>
      </c>
      <c r="G56" s="2" t="s">
        <v>13</v>
      </c>
      <c r="H56" s="2" t="s">
        <v>29</v>
      </c>
      <c r="I56" s="2">
        <v>0</v>
      </c>
      <c r="J56" s="2">
        <v>0</v>
      </c>
    </row>
    <row r="57" spans="1:10" ht="13.2" x14ac:dyDescent="0.25">
      <c r="A57" s="5">
        <v>56</v>
      </c>
      <c r="B57" s="2">
        <v>41</v>
      </c>
      <c r="C57" s="2" t="s">
        <v>17</v>
      </c>
      <c r="D57" s="2" t="s">
        <v>22</v>
      </c>
      <c r="E57" s="2" t="s">
        <v>12</v>
      </c>
      <c r="F57" s="2">
        <v>7</v>
      </c>
      <c r="G57" s="2" t="s">
        <v>23</v>
      </c>
      <c r="H57" s="2" t="s">
        <v>20</v>
      </c>
      <c r="I57" s="2">
        <v>0</v>
      </c>
      <c r="J57" s="2">
        <v>0</v>
      </c>
    </row>
    <row r="58" spans="1:10" ht="13.2" hidden="1" x14ac:dyDescent="0.25">
      <c r="A58" s="5">
        <v>57</v>
      </c>
      <c r="B58" s="2">
        <v>43</v>
      </c>
      <c r="C58" s="2" t="s">
        <v>17</v>
      </c>
      <c r="D58" s="2" t="s">
        <v>18</v>
      </c>
      <c r="E58" s="2" t="s">
        <v>24</v>
      </c>
      <c r="G58" s="2" t="s">
        <v>23</v>
      </c>
      <c r="H58" s="2" t="s">
        <v>14</v>
      </c>
      <c r="I58" s="2">
        <v>0</v>
      </c>
      <c r="J58" s="2" t="s">
        <v>26</v>
      </c>
    </row>
    <row r="59" spans="1:10" ht="13.2" x14ac:dyDescent="0.25">
      <c r="A59" s="5">
        <v>58</v>
      </c>
      <c r="B59" s="2">
        <v>45</v>
      </c>
      <c r="C59" s="2" t="s">
        <v>10</v>
      </c>
      <c r="D59" s="2" t="s">
        <v>22</v>
      </c>
      <c r="E59" s="2" t="s">
        <v>12</v>
      </c>
      <c r="G59" s="2" t="s">
        <v>23</v>
      </c>
      <c r="H59" s="2" t="s">
        <v>21</v>
      </c>
      <c r="I59" s="2">
        <v>0</v>
      </c>
      <c r="J59" s="2">
        <v>0</v>
      </c>
    </row>
    <row r="60" spans="1:10" ht="13.2" x14ac:dyDescent="0.25">
      <c r="A60" s="5">
        <v>59</v>
      </c>
      <c r="B60" s="2">
        <v>34</v>
      </c>
      <c r="C60" s="2" t="s">
        <v>10</v>
      </c>
      <c r="D60" s="2" t="s">
        <v>11</v>
      </c>
      <c r="E60" s="2" t="s">
        <v>12</v>
      </c>
      <c r="G60" s="2" t="s">
        <v>13</v>
      </c>
      <c r="H60" s="2" t="s">
        <v>20</v>
      </c>
      <c r="I60" s="2">
        <v>0</v>
      </c>
      <c r="J60" s="3" t="s">
        <v>16</v>
      </c>
    </row>
    <row r="61" spans="1:10" ht="13.2" x14ac:dyDescent="0.25">
      <c r="A61" s="5">
        <v>60</v>
      </c>
      <c r="B61" s="2">
        <v>47</v>
      </c>
      <c r="C61" s="2" t="s">
        <v>10</v>
      </c>
      <c r="D61" s="2" t="s">
        <v>11</v>
      </c>
      <c r="E61" s="2" t="s">
        <v>30</v>
      </c>
      <c r="F61" s="2" t="s">
        <v>33</v>
      </c>
      <c r="G61" s="2" t="s">
        <v>13</v>
      </c>
      <c r="H61" s="2" t="s">
        <v>21</v>
      </c>
      <c r="I61" s="2">
        <v>0</v>
      </c>
      <c r="J61" s="3" t="s">
        <v>15</v>
      </c>
    </row>
    <row r="62" spans="1:10" ht="13.2" hidden="1" x14ac:dyDescent="0.25">
      <c r="A62" s="5">
        <v>61</v>
      </c>
      <c r="B62" s="2">
        <v>32</v>
      </c>
      <c r="C62" s="2" t="s">
        <v>17</v>
      </c>
      <c r="D62" s="2" t="s">
        <v>11</v>
      </c>
      <c r="E62" s="2" t="s">
        <v>24</v>
      </c>
      <c r="G62" s="2" t="s">
        <v>13</v>
      </c>
      <c r="H62" s="2" t="s">
        <v>20</v>
      </c>
      <c r="I62" s="2">
        <v>0</v>
      </c>
      <c r="J62" s="2">
        <v>0</v>
      </c>
    </row>
    <row r="63" spans="1:10" ht="13.2" x14ac:dyDescent="0.25">
      <c r="A63" s="5">
        <v>62</v>
      </c>
      <c r="B63" s="2">
        <v>39</v>
      </c>
      <c r="C63" s="2" t="s">
        <v>17</v>
      </c>
      <c r="D63" s="2" t="s">
        <v>18</v>
      </c>
      <c r="E63" s="2" t="s">
        <v>12</v>
      </c>
      <c r="G63" s="2" t="s">
        <v>23</v>
      </c>
      <c r="H63" s="2" t="s">
        <v>20</v>
      </c>
      <c r="I63" s="2">
        <v>0</v>
      </c>
      <c r="J63" s="2" t="s">
        <v>32</v>
      </c>
    </row>
    <row r="64" spans="1:10" ht="13.2" x14ac:dyDescent="0.25">
      <c r="A64" s="5">
        <v>63</v>
      </c>
      <c r="B64" s="2">
        <v>33</v>
      </c>
      <c r="C64" s="2" t="s">
        <v>17</v>
      </c>
      <c r="D64" s="2" t="s">
        <v>11</v>
      </c>
      <c r="E64" s="2" t="s">
        <v>30</v>
      </c>
      <c r="F64" s="2">
        <v>90</v>
      </c>
      <c r="G64" s="2" t="s">
        <v>13</v>
      </c>
      <c r="H64" s="2" t="s">
        <v>20</v>
      </c>
      <c r="I64" s="2">
        <v>0</v>
      </c>
      <c r="J64" s="3" t="s">
        <v>15</v>
      </c>
    </row>
    <row r="65" spans="1:10" ht="13.2" x14ac:dyDescent="0.25">
      <c r="A65" s="5">
        <v>64</v>
      </c>
      <c r="B65" s="2">
        <v>32</v>
      </c>
      <c r="C65" s="2" t="s">
        <v>10</v>
      </c>
      <c r="D65" s="2" t="s">
        <v>11</v>
      </c>
      <c r="E65" s="2" t="s">
        <v>12</v>
      </c>
      <c r="G65" s="2" t="s">
        <v>13</v>
      </c>
      <c r="H65" s="2" t="s">
        <v>14</v>
      </c>
      <c r="I65" s="2">
        <v>0</v>
      </c>
      <c r="J65" s="3" t="s">
        <v>16</v>
      </c>
    </row>
    <row r="66" spans="1:10" ht="13.2" x14ac:dyDescent="0.25">
      <c r="A66" s="5">
        <v>65</v>
      </c>
      <c r="B66" s="2">
        <v>37</v>
      </c>
      <c r="C66" s="2" t="s">
        <v>10</v>
      </c>
      <c r="D66" s="2" t="s">
        <v>11</v>
      </c>
      <c r="E66" s="2" t="s">
        <v>12</v>
      </c>
      <c r="G66" s="2" t="s">
        <v>13</v>
      </c>
      <c r="H66" s="2" t="s">
        <v>14</v>
      </c>
      <c r="I66" s="2">
        <v>0</v>
      </c>
      <c r="J66" s="2">
        <v>0</v>
      </c>
    </row>
    <row r="67" spans="1:10" ht="13.2" x14ac:dyDescent="0.25">
      <c r="A67" s="5">
        <v>66</v>
      </c>
      <c r="B67" s="2">
        <v>29</v>
      </c>
      <c r="C67" s="2" t="s">
        <v>17</v>
      </c>
      <c r="D67" s="2" t="s">
        <v>22</v>
      </c>
      <c r="E67" s="2" t="s">
        <v>12</v>
      </c>
      <c r="G67" s="2" t="s">
        <v>23</v>
      </c>
      <c r="H67" s="2" t="s">
        <v>14</v>
      </c>
      <c r="I67" s="2">
        <v>0</v>
      </c>
      <c r="J67" s="3" t="s">
        <v>16</v>
      </c>
    </row>
    <row r="68" spans="1:10" ht="13.2" hidden="1" x14ac:dyDescent="0.25">
      <c r="A68" s="5">
        <v>67</v>
      </c>
      <c r="B68" s="2">
        <v>45</v>
      </c>
      <c r="C68" s="2" t="s">
        <v>17</v>
      </c>
      <c r="D68" s="2" t="s">
        <v>22</v>
      </c>
      <c r="E68" s="2" t="s">
        <v>24</v>
      </c>
      <c r="G68" s="2" t="s">
        <v>23</v>
      </c>
      <c r="H68" s="2" t="s">
        <v>14</v>
      </c>
      <c r="I68" s="2">
        <v>0</v>
      </c>
      <c r="J68" s="2">
        <v>0</v>
      </c>
    </row>
    <row r="69" spans="1:10" ht="13.2" x14ac:dyDescent="0.25">
      <c r="A69" s="5">
        <v>68</v>
      </c>
      <c r="B69" s="2">
        <v>30</v>
      </c>
      <c r="C69" s="2" t="s">
        <v>17</v>
      </c>
      <c r="D69" s="2" t="s">
        <v>11</v>
      </c>
      <c r="E69" s="2" t="s">
        <v>30</v>
      </c>
      <c r="F69" s="2">
        <v>35</v>
      </c>
      <c r="G69" s="2" t="s">
        <v>13</v>
      </c>
      <c r="H69" s="2" t="s">
        <v>14</v>
      </c>
      <c r="I69" s="3" t="s">
        <v>16</v>
      </c>
      <c r="J69" s="2" t="s">
        <v>26</v>
      </c>
    </row>
    <row r="70" spans="1:10" ht="13.2" hidden="1" x14ac:dyDescent="0.25">
      <c r="A70" s="5">
        <v>69</v>
      </c>
      <c r="B70" s="2">
        <v>59</v>
      </c>
      <c r="C70" s="2" t="s">
        <v>17</v>
      </c>
      <c r="D70" s="2" t="s">
        <v>11</v>
      </c>
      <c r="E70" s="2" t="s">
        <v>24</v>
      </c>
      <c r="G70" s="2" t="s">
        <v>13</v>
      </c>
      <c r="H70" s="2" t="s">
        <v>25</v>
      </c>
      <c r="I70" s="2">
        <v>0</v>
      </c>
      <c r="J70" s="2">
        <v>0</v>
      </c>
    </row>
    <row r="71" spans="1:10" ht="13.2" hidden="1" x14ac:dyDescent="0.25">
      <c r="A71" s="5">
        <v>70</v>
      </c>
      <c r="B71" s="2">
        <v>63</v>
      </c>
      <c r="C71" s="2" t="s">
        <v>17</v>
      </c>
      <c r="D71" s="2" t="s">
        <v>18</v>
      </c>
      <c r="E71" s="2" t="s">
        <v>24</v>
      </c>
      <c r="G71" s="2" t="s">
        <v>19</v>
      </c>
      <c r="H71" s="2" t="s">
        <v>14</v>
      </c>
      <c r="I71" s="2">
        <v>0</v>
      </c>
      <c r="J71" s="2" t="s">
        <v>27</v>
      </c>
    </row>
    <row r="72" spans="1:10" ht="13.2" x14ac:dyDescent="0.25">
      <c r="A72" s="5">
        <v>71</v>
      </c>
      <c r="B72" s="2">
        <v>26</v>
      </c>
      <c r="C72" s="2" t="s">
        <v>10</v>
      </c>
      <c r="D72" s="2" t="s">
        <v>11</v>
      </c>
      <c r="E72" s="2" t="s">
        <v>12</v>
      </c>
      <c r="G72" s="2" t="s">
        <v>13</v>
      </c>
      <c r="H72" s="2" t="s">
        <v>14</v>
      </c>
      <c r="I72" s="2">
        <v>0</v>
      </c>
      <c r="J72" s="2">
        <v>0</v>
      </c>
    </row>
    <row r="73" spans="1:10" ht="13.2" hidden="1" x14ac:dyDescent="0.25">
      <c r="A73" s="5">
        <v>72</v>
      </c>
      <c r="B73" s="2">
        <v>25</v>
      </c>
      <c r="C73" s="2" t="s">
        <v>17</v>
      </c>
      <c r="D73" s="2" t="s">
        <v>11</v>
      </c>
      <c r="E73" s="2" t="s">
        <v>24</v>
      </c>
      <c r="G73" s="2" t="s">
        <v>13</v>
      </c>
      <c r="H73" s="2" t="s">
        <v>14</v>
      </c>
      <c r="I73" s="2">
        <v>0</v>
      </c>
      <c r="J73" s="3" t="s">
        <v>15</v>
      </c>
    </row>
    <row r="74" spans="1:10" ht="13.2" hidden="1" x14ac:dyDescent="0.25">
      <c r="A74" s="5">
        <v>73</v>
      </c>
      <c r="B74" s="2">
        <v>34</v>
      </c>
      <c r="C74" s="2" t="s">
        <v>17</v>
      </c>
      <c r="D74" s="2" t="s">
        <v>11</v>
      </c>
      <c r="E74" s="2" t="s">
        <v>24</v>
      </c>
      <c r="F74" s="2" t="s">
        <v>34</v>
      </c>
      <c r="G74" s="2" t="s">
        <v>13</v>
      </c>
      <c r="H74" s="2" t="s">
        <v>20</v>
      </c>
      <c r="I74" s="3" t="s">
        <v>15</v>
      </c>
      <c r="J74" s="3" t="s">
        <v>15</v>
      </c>
    </row>
    <row r="75" spans="1:10" ht="13.2" hidden="1" x14ac:dyDescent="0.25">
      <c r="A75" s="5">
        <v>74</v>
      </c>
      <c r="B75" s="2">
        <v>43</v>
      </c>
      <c r="C75" s="2" t="s">
        <v>17</v>
      </c>
      <c r="D75" s="2" t="s">
        <v>11</v>
      </c>
      <c r="E75" s="2" t="s">
        <v>24</v>
      </c>
      <c r="G75" s="2" t="s">
        <v>13</v>
      </c>
      <c r="H75" s="2" t="s">
        <v>20</v>
      </c>
      <c r="I75" s="2">
        <v>0</v>
      </c>
      <c r="J75" s="2">
        <v>0</v>
      </c>
    </row>
    <row r="76" spans="1:10" ht="13.2" hidden="1" x14ac:dyDescent="0.25">
      <c r="A76" s="5">
        <v>75</v>
      </c>
      <c r="B76" s="2">
        <v>46</v>
      </c>
      <c r="C76" s="2" t="s">
        <v>17</v>
      </c>
      <c r="D76" s="2" t="s">
        <v>11</v>
      </c>
      <c r="E76" s="2" t="s">
        <v>24</v>
      </c>
      <c r="G76" s="2" t="s">
        <v>13</v>
      </c>
      <c r="H76" s="2" t="s">
        <v>29</v>
      </c>
      <c r="I76" s="2">
        <v>0</v>
      </c>
      <c r="J76" s="2">
        <v>0</v>
      </c>
    </row>
    <row r="77" spans="1:10" ht="13.2" hidden="1" x14ac:dyDescent="0.25">
      <c r="A77" s="5">
        <v>76</v>
      </c>
      <c r="B77" s="2">
        <v>53</v>
      </c>
      <c r="C77" s="2" t="s">
        <v>17</v>
      </c>
      <c r="D77" s="2" t="s">
        <v>11</v>
      </c>
      <c r="E77" s="2" t="s">
        <v>24</v>
      </c>
      <c r="G77" s="2" t="s">
        <v>13</v>
      </c>
      <c r="H77" s="2" t="s">
        <v>21</v>
      </c>
      <c r="I77" s="2">
        <v>0</v>
      </c>
      <c r="J77" s="2">
        <v>0</v>
      </c>
    </row>
    <row r="78" spans="1:10" ht="13.2" hidden="1" x14ac:dyDescent="0.25">
      <c r="A78" s="5">
        <v>77</v>
      </c>
      <c r="B78" s="2">
        <v>30</v>
      </c>
      <c r="C78" s="2" t="s">
        <v>10</v>
      </c>
      <c r="D78" s="2" t="s">
        <v>11</v>
      </c>
      <c r="E78" s="2" t="s">
        <v>24</v>
      </c>
      <c r="G78" s="2" t="s">
        <v>13</v>
      </c>
      <c r="H78" s="2" t="s">
        <v>14</v>
      </c>
      <c r="I78" s="2">
        <v>0</v>
      </c>
      <c r="J78" s="2">
        <v>0</v>
      </c>
    </row>
    <row r="79" spans="1:10" ht="13.2" x14ac:dyDescent="0.25">
      <c r="A79" s="5">
        <v>78</v>
      </c>
      <c r="B79" s="2">
        <v>33</v>
      </c>
      <c r="C79" s="2" t="s">
        <v>10</v>
      </c>
      <c r="D79" s="2" t="s">
        <v>18</v>
      </c>
      <c r="E79" s="2" t="s">
        <v>12</v>
      </c>
      <c r="G79" s="2" t="s">
        <v>23</v>
      </c>
      <c r="H79" s="2" t="s">
        <v>20</v>
      </c>
      <c r="I79" s="2">
        <v>0</v>
      </c>
      <c r="J79" s="3" t="s">
        <v>15</v>
      </c>
    </row>
    <row r="80" spans="1:10" ht="13.2" hidden="1" x14ac:dyDescent="0.25">
      <c r="A80" s="5">
        <v>79</v>
      </c>
      <c r="B80" s="2">
        <v>57</v>
      </c>
      <c r="C80" s="2" t="s">
        <v>17</v>
      </c>
      <c r="D80" s="2" t="s">
        <v>11</v>
      </c>
      <c r="E80" s="2" t="s">
        <v>24</v>
      </c>
      <c r="G80" s="2" t="s">
        <v>13</v>
      </c>
      <c r="H80" s="2" t="s">
        <v>29</v>
      </c>
      <c r="I80" s="2">
        <v>0</v>
      </c>
      <c r="J80" s="2">
        <v>0</v>
      </c>
    </row>
    <row r="81" spans="1:10" ht="13.2" x14ac:dyDescent="0.25">
      <c r="A81" s="5">
        <v>80</v>
      </c>
      <c r="B81" s="2">
        <v>24</v>
      </c>
      <c r="C81" s="2" t="s">
        <v>17</v>
      </c>
      <c r="D81" s="2" t="s">
        <v>28</v>
      </c>
      <c r="E81" s="2" t="s">
        <v>30</v>
      </c>
      <c r="F81" s="2">
        <v>60</v>
      </c>
      <c r="G81" s="2" t="s">
        <v>35</v>
      </c>
      <c r="H81" s="2" t="s">
        <v>14</v>
      </c>
      <c r="I81" s="3" t="s">
        <v>15</v>
      </c>
      <c r="J81" s="3" t="s">
        <v>15</v>
      </c>
    </row>
    <row r="82" spans="1:10" ht="13.2" x14ac:dyDescent="0.25">
      <c r="A82" s="5">
        <v>81</v>
      </c>
      <c r="B82" s="2">
        <v>43</v>
      </c>
      <c r="C82" s="2" t="s">
        <v>10</v>
      </c>
      <c r="D82" s="2" t="s">
        <v>11</v>
      </c>
      <c r="E82" s="2" t="s">
        <v>12</v>
      </c>
      <c r="G82" s="2" t="s">
        <v>13</v>
      </c>
      <c r="H82" s="2" t="s">
        <v>14</v>
      </c>
      <c r="I82" s="2">
        <v>0</v>
      </c>
      <c r="J82" s="2">
        <v>0</v>
      </c>
    </row>
    <row r="83" spans="1:10" ht="13.2" x14ac:dyDescent="0.25">
      <c r="A83" s="5">
        <v>82</v>
      </c>
      <c r="B83" s="2">
        <v>41</v>
      </c>
      <c r="C83" s="2" t="s">
        <v>10</v>
      </c>
      <c r="D83" s="2" t="s">
        <v>11</v>
      </c>
      <c r="E83" s="2" t="s">
        <v>12</v>
      </c>
      <c r="G83" s="2" t="s">
        <v>13</v>
      </c>
      <c r="H83" s="2" t="s">
        <v>21</v>
      </c>
      <c r="I83" s="2">
        <v>0</v>
      </c>
      <c r="J83" s="2">
        <v>0</v>
      </c>
    </row>
    <row r="84" spans="1:10" ht="13.2" x14ac:dyDescent="0.25">
      <c r="A84" s="5">
        <v>83</v>
      </c>
      <c r="B84" s="2">
        <v>25</v>
      </c>
      <c r="C84" s="2" t="s">
        <v>10</v>
      </c>
      <c r="D84" s="2" t="s">
        <v>11</v>
      </c>
      <c r="E84" s="2" t="s">
        <v>12</v>
      </c>
      <c r="F84" s="2">
        <v>7</v>
      </c>
      <c r="G84" s="2" t="s">
        <v>13</v>
      </c>
      <c r="H84" s="2" t="s">
        <v>14</v>
      </c>
      <c r="I84" s="2">
        <v>0</v>
      </c>
      <c r="J84" s="2">
        <v>0</v>
      </c>
    </row>
    <row r="85" spans="1:10" ht="13.2" hidden="1" x14ac:dyDescent="0.25">
      <c r="A85" s="5">
        <v>84</v>
      </c>
      <c r="B85" s="2">
        <v>21</v>
      </c>
      <c r="C85" s="2" t="s">
        <v>17</v>
      </c>
      <c r="D85" s="2" t="s">
        <v>11</v>
      </c>
      <c r="E85" s="2" t="s">
        <v>24</v>
      </c>
      <c r="G85" s="2" t="s">
        <v>13</v>
      </c>
      <c r="H85" s="2" t="s">
        <v>14</v>
      </c>
      <c r="I85" s="3" t="s">
        <v>16</v>
      </c>
      <c r="J85" s="2" t="s">
        <v>27</v>
      </c>
    </row>
    <row r="86" spans="1:10" ht="13.2" hidden="1" x14ac:dyDescent="0.25">
      <c r="A86" s="5">
        <v>85</v>
      </c>
      <c r="B86" s="2">
        <v>49</v>
      </c>
      <c r="C86" s="2" t="s">
        <v>17</v>
      </c>
      <c r="D86" s="2" t="s">
        <v>11</v>
      </c>
      <c r="E86" s="2" t="s">
        <v>24</v>
      </c>
      <c r="G86" s="2" t="s">
        <v>13</v>
      </c>
      <c r="H86" s="2" t="s">
        <v>20</v>
      </c>
      <c r="I86" s="2">
        <v>0</v>
      </c>
      <c r="J86" s="3" t="s">
        <v>15</v>
      </c>
    </row>
    <row r="87" spans="1:10" ht="13.2" x14ac:dyDescent="0.25">
      <c r="A87" s="5">
        <v>86</v>
      </c>
      <c r="B87" s="2">
        <v>46</v>
      </c>
      <c r="C87" s="2" t="s">
        <v>17</v>
      </c>
      <c r="D87" s="2" t="s">
        <v>11</v>
      </c>
      <c r="E87" s="2" t="s">
        <v>30</v>
      </c>
      <c r="F87" s="2">
        <v>28</v>
      </c>
      <c r="G87" s="2" t="s">
        <v>13</v>
      </c>
      <c r="H87" s="2" t="s">
        <v>20</v>
      </c>
      <c r="I87" s="2">
        <v>0</v>
      </c>
      <c r="J87" s="3" t="s">
        <v>16</v>
      </c>
    </row>
    <row r="88" spans="1:10" ht="13.2" hidden="1" x14ac:dyDescent="0.25">
      <c r="A88" s="5">
        <v>87</v>
      </c>
      <c r="B88" s="2">
        <v>53</v>
      </c>
      <c r="C88" s="2" t="s">
        <v>17</v>
      </c>
      <c r="D88" s="2" t="s">
        <v>22</v>
      </c>
      <c r="E88" s="2" t="s">
        <v>24</v>
      </c>
      <c r="G88" s="2" t="s">
        <v>23</v>
      </c>
      <c r="H88" s="2" t="s">
        <v>14</v>
      </c>
      <c r="I88" s="2">
        <v>0</v>
      </c>
      <c r="J88" s="3" t="s">
        <v>16</v>
      </c>
    </row>
    <row r="89" spans="1:10" ht="13.2" hidden="1" x14ac:dyDescent="0.25">
      <c r="A89" s="5">
        <v>88</v>
      </c>
      <c r="B89" s="2">
        <v>54</v>
      </c>
      <c r="C89" s="2" t="s">
        <v>17</v>
      </c>
      <c r="D89" s="2" t="s">
        <v>18</v>
      </c>
      <c r="E89" s="2" t="s">
        <v>24</v>
      </c>
      <c r="G89" s="2" t="s">
        <v>23</v>
      </c>
      <c r="H89" s="2" t="s">
        <v>29</v>
      </c>
      <c r="I89" s="2">
        <v>0</v>
      </c>
      <c r="J89" s="2">
        <v>0</v>
      </c>
    </row>
    <row r="90" spans="1:10" ht="13.2" hidden="1" x14ac:dyDescent="0.25">
      <c r="A90" s="5">
        <v>89</v>
      </c>
      <c r="B90" s="2">
        <v>48</v>
      </c>
      <c r="C90" s="2" t="s">
        <v>17</v>
      </c>
      <c r="D90" s="2" t="s">
        <v>22</v>
      </c>
      <c r="E90" s="2" t="s">
        <v>24</v>
      </c>
      <c r="G90" s="2" t="s">
        <v>23</v>
      </c>
      <c r="H90" s="2" t="s">
        <v>21</v>
      </c>
      <c r="I90" s="2">
        <v>0</v>
      </c>
      <c r="J90" s="2">
        <v>0</v>
      </c>
    </row>
    <row r="91" spans="1:10" ht="13.2" x14ac:dyDescent="0.25">
      <c r="A91" s="5">
        <v>90</v>
      </c>
      <c r="B91" s="2">
        <v>30</v>
      </c>
      <c r="C91" s="2" t="s">
        <v>17</v>
      </c>
      <c r="D91" s="2" t="s">
        <v>11</v>
      </c>
      <c r="E91" s="2" t="s">
        <v>12</v>
      </c>
      <c r="F91" s="2" t="s">
        <v>36</v>
      </c>
      <c r="G91" s="2" t="s">
        <v>13</v>
      </c>
      <c r="H91" s="2" t="s">
        <v>14</v>
      </c>
      <c r="I91" s="3" t="s">
        <v>15</v>
      </c>
      <c r="J91" s="2">
        <v>0</v>
      </c>
    </row>
    <row r="92" spans="1:10" ht="13.2" hidden="1" x14ac:dyDescent="0.25">
      <c r="A92" s="5">
        <v>91</v>
      </c>
      <c r="B92" s="2">
        <v>33</v>
      </c>
      <c r="C92" s="2" t="s">
        <v>17</v>
      </c>
      <c r="D92" s="2" t="s">
        <v>22</v>
      </c>
      <c r="E92" s="2" t="s">
        <v>24</v>
      </c>
      <c r="G92" s="2" t="s">
        <v>23</v>
      </c>
      <c r="H92" s="2" t="s">
        <v>20</v>
      </c>
      <c r="I92" s="2">
        <v>0</v>
      </c>
      <c r="J92" s="2">
        <v>0</v>
      </c>
    </row>
    <row r="93" spans="1:10" ht="13.2" hidden="1" x14ac:dyDescent="0.25">
      <c r="A93" s="5">
        <v>92</v>
      </c>
      <c r="B93" s="2">
        <v>44</v>
      </c>
      <c r="C93" s="2" t="s">
        <v>17</v>
      </c>
      <c r="D93" s="2" t="s">
        <v>11</v>
      </c>
      <c r="E93" s="2" t="s">
        <v>24</v>
      </c>
      <c r="G93" s="2" t="s">
        <v>13</v>
      </c>
      <c r="H93" s="2" t="s">
        <v>20</v>
      </c>
      <c r="I93" s="2">
        <v>0</v>
      </c>
      <c r="J93" s="3" t="s">
        <v>16</v>
      </c>
    </row>
    <row r="94" spans="1:10" ht="13.2" x14ac:dyDescent="0.25">
      <c r="A94" s="5">
        <v>93</v>
      </c>
      <c r="B94" s="2">
        <v>30</v>
      </c>
      <c r="C94" s="2" t="s">
        <v>17</v>
      </c>
      <c r="D94" s="2" t="s">
        <v>11</v>
      </c>
      <c r="E94" s="2" t="s">
        <v>30</v>
      </c>
      <c r="F94" s="2">
        <v>95</v>
      </c>
      <c r="G94" s="2" t="s">
        <v>13</v>
      </c>
      <c r="H94" s="2" t="s">
        <v>14</v>
      </c>
      <c r="I94" s="2">
        <v>0</v>
      </c>
      <c r="J94" s="3" t="s">
        <v>15</v>
      </c>
    </row>
    <row r="95" spans="1:10" ht="13.2" x14ac:dyDescent="0.25">
      <c r="A95" s="5">
        <v>94</v>
      </c>
      <c r="B95" s="2">
        <v>54</v>
      </c>
      <c r="C95" s="2" t="s">
        <v>17</v>
      </c>
      <c r="D95" s="2" t="s">
        <v>18</v>
      </c>
      <c r="E95" s="2" t="s">
        <v>12</v>
      </c>
      <c r="G95" s="2" t="s">
        <v>23</v>
      </c>
      <c r="H95" s="2" t="s">
        <v>14</v>
      </c>
      <c r="I95" s="2">
        <v>0</v>
      </c>
      <c r="J95" s="2">
        <v>0</v>
      </c>
    </row>
    <row r="96" spans="1:10" ht="13.2" x14ac:dyDescent="0.25">
      <c r="A96" s="5">
        <v>95</v>
      </c>
      <c r="B96" s="2">
        <v>56</v>
      </c>
      <c r="C96" s="2" t="s">
        <v>10</v>
      </c>
      <c r="D96" s="2" t="s">
        <v>11</v>
      </c>
      <c r="E96" s="2" t="s">
        <v>12</v>
      </c>
      <c r="G96" s="2" t="s">
        <v>13</v>
      </c>
      <c r="H96" s="2" t="s">
        <v>29</v>
      </c>
      <c r="I96" s="2">
        <v>0</v>
      </c>
      <c r="J96" s="2">
        <v>0</v>
      </c>
    </row>
    <row r="97" spans="1:10" ht="13.2" hidden="1" x14ac:dyDescent="0.25">
      <c r="A97" s="5">
        <v>96</v>
      </c>
      <c r="B97" s="2">
        <v>42</v>
      </c>
      <c r="C97" s="2" t="s">
        <v>17</v>
      </c>
      <c r="D97" s="2" t="s">
        <v>11</v>
      </c>
      <c r="E97" s="2" t="s">
        <v>24</v>
      </c>
      <c r="G97" s="2" t="s">
        <v>13</v>
      </c>
      <c r="H97" s="2" t="s">
        <v>14</v>
      </c>
      <c r="I97" s="2">
        <v>0</v>
      </c>
      <c r="J97" s="3" t="s">
        <v>15</v>
      </c>
    </row>
    <row r="98" spans="1:10" ht="13.2" hidden="1" x14ac:dyDescent="0.25">
      <c r="A98" s="5">
        <v>97</v>
      </c>
      <c r="B98" s="2">
        <v>40</v>
      </c>
      <c r="C98" s="2" t="s">
        <v>17</v>
      </c>
      <c r="D98" s="2" t="s">
        <v>22</v>
      </c>
      <c r="E98" s="2" t="s">
        <v>24</v>
      </c>
      <c r="G98" s="2" t="s">
        <v>23</v>
      </c>
      <c r="H98" s="2" t="s">
        <v>20</v>
      </c>
      <c r="I98" s="2">
        <v>0</v>
      </c>
      <c r="J98" s="2">
        <v>0</v>
      </c>
    </row>
    <row r="99" spans="1:10" ht="13.2" hidden="1" x14ac:dyDescent="0.25">
      <c r="A99" s="5">
        <v>98</v>
      </c>
      <c r="B99" s="2">
        <v>44</v>
      </c>
      <c r="C99" s="2" t="s">
        <v>17</v>
      </c>
      <c r="D99" s="2" t="s">
        <v>37</v>
      </c>
      <c r="E99" s="2" t="s">
        <v>24</v>
      </c>
      <c r="G99" s="2" t="s">
        <v>13</v>
      </c>
      <c r="H99" s="2" t="s">
        <v>21</v>
      </c>
      <c r="I99" s="2">
        <v>0</v>
      </c>
      <c r="J99" s="2">
        <v>0</v>
      </c>
    </row>
    <row r="100" spans="1:10" ht="13.2" x14ac:dyDescent="0.25">
      <c r="A100" s="5">
        <v>99</v>
      </c>
      <c r="B100" s="2">
        <v>26</v>
      </c>
      <c r="C100" s="2" t="s">
        <v>10</v>
      </c>
      <c r="D100" s="2" t="s">
        <v>11</v>
      </c>
      <c r="E100" s="2" t="s">
        <v>12</v>
      </c>
      <c r="G100" s="2" t="s">
        <v>13</v>
      </c>
      <c r="H100" s="2" t="s">
        <v>14</v>
      </c>
      <c r="I100" s="2">
        <v>0</v>
      </c>
      <c r="J100" s="3" t="s">
        <v>15</v>
      </c>
    </row>
    <row r="101" spans="1:10" ht="13.2" x14ac:dyDescent="0.25">
      <c r="A101" s="5">
        <v>100</v>
      </c>
      <c r="B101" s="2">
        <v>39</v>
      </c>
      <c r="C101" s="2" t="s">
        <v>10</v>
      </c>
      <c r="D101" s="2" t="s">
        <v>11</v>
      </c>
      <c r="E101" s="2" t="s">
        <v>12</v>
      </c>
      <c r="G101" s="2" t="s">
        <v>13</v>
      </c>
      <c r="H101" s="2" t="s">
        <v>20</v>
      </c>
      <c r="I101" s="2">
        <v>0</v>
      </c>
      <c r="J101" s="3" t="s">
        <v>15</v>
      </c>
    </row>
    <row r="102" spans="1:10" ht="13.2" hidden="1" x14ac:dyDescent="0.25">
      <c r="A102" s="5">
        <v>101</v>
      </c>
      <c r="B102" s="2">
        <v>58</v>
      </c>
      <c r="C102" s="2" t="s">
        <v>17</v>
      </c>
      <c r="D102" s="2" t="s">
        <v>37</v>
      </c>
      <c r="E102" s="2" t="s">
        <v>24</v>
      </c>
      <c r="G102" s="2" t="s">
        <v>35</v>
      </c>
      <c r="H102" s="2" t="s">
        <v>14</v>
      </c>
      <c r="I102" s="2">
        <v>0</v>
      </c>
      <c r="J102" s="2">
        <v>0</v>
      </c>
    </row>
    <row r="103" spans="1:10" ht="13.2" x14ac:dyDescent="0.25">
      <c r="A103" s="5">
        <v>102</v>
      </c>
      <c r="B103" s="2">
        <v>21</v>
      </c>
      <c r="C103" s="2" t="s">
        <v>10</v>
      </c>
      <c r="D103" s="2" t="s">
        <v>11</v>
      </c>
      <c r="E103" s="2" t="s">
        <v>12</v>
      </c>
      <c r="G103" s="2" t="s">
        <v>13</v>
      </c>
      <c r="H103" s="2" t="s">
        <v>14</v>
      </c>
      <c r="I103" s="2">
        <v>0</v>
      </c>
      <c r="J103" s="2">
        <v>0</v>
      </c>
    </row>
    <row r="104" spans="1:10" ht="13.2" hidden="1" x14ac:dyDescent="0.25">
      <c r="A104" s="5">
        <v>103</v>
      </c>
      <c r="B104" s="2">
        <v>58</v>
      </c>
      <c r="C104" s="2" t="s">
        <v>17</v>
      </c>
      <c r="D104" s="2" t="s">
        <v>11</v>
      </c>
      <c r="E104" s="2" t="s">
        <v>24</v>
      </c>
      <c r="G104" s="2" t="s">
        <v>13</v>
      </c>
      <c r="H104" s="2" t="s">
        <v>21</v>
      </c>
      <c r="I104" s="2">
        <v>0</v>
      </c>
      <c r="J104" s="2">
        <v>0</v>
      </c>
    </row>
    <row r="105" spans="1:10" ht="13.2" hidden="1" x14ac:dyDescent="0.25">
      <c r="A105" s="5">
        <v>104</v>
      </c>
      <c r="B105" s="2">
        <v>48</v>
      </c>
      <c r="C105" s="2" t="s">
        <v>17</v>
      </c>
      <c r="D105" s="2" t="s">
        <v>22</v>
      </c>
      <c r="E105" s="2" t="s">
        <v>24</v>
      </c>
      <c r="G105" s="2" t="s">
        <v>23</v>
      </c>
      <c r="H105" s="2" t="s">
        <v>14</v>
      </c>
      <c r="I105" s="2">
        <v>0</v>
      </c>
      <c r="J105" s="3" t="s">
        <v>15</v>
      </c>
    </row>
    <row r="106" spans="1:10" ht="13.2" hidden="1" x14ac:dyDescent="0.25">
      <c r="A106" s="5">
        <v>105</v>
      </c>
      <c r="B106" s="2">
        <v>56</v>
      </c>
      <c r="C106" s="2" t="s">
        <v>17</v>
      </c>
      <c r="D106" s="2" t="s">
        <v>11</v>
      </c>
      <c r="E106" s="2" t="s">
        <v>24</v>
      </c>
      <c r="G106" s="2" t="s">
        <v>13</v>
      </c>
      <c r="H106" s="2" t="s">
        <v>21</v>
      </c>
      <c r="I106" s="2">
        <v>0</v>
      </c>
      <c r="J106" s="2">
        <v>0</v>
      </c>
    </row>
    <row r="107" spans="1:10" ht="13.2" hidden="1" x14ac:dyDescent="0.25">
      <c r="A107" s="5">
        <v>106</v>
      </c>
      <c r="B107" s="2">
        <v>51</v>
      </c>
      <c r="C107" s="2" t="s">
        <v>17</v>
      </c>
      <c r="D107" s="2" t="s">
        <v>22</v>
      </c>
      <c r="E107" s="2" t="s">
        <v>24</v>
      </c>
      <c r="G107" s="2" t="s">
        <v>23</v>
      </c>
      <c r="H107" s="2" t="s">
        <v>14</v>
      </c>
      <c r="I107" s="2">
        <v>0</v>
      </c>
      <c r="J107" s="3" t="s">
        <v>15</v>
      </c>
    </row>
    <row r="108" spans="1:10" ht="13.2" hidden="1" x14ac:dyDescent="0.25">
      <c r="A108" s="5">
        <v>107</v>
      </c>
      <c r="B108" s="2">
        <v>39</v>
      </c>
      <c r="C108" s="2" t="s">
        <v>17</v>
      </c>
      <c r="D108" s="2" t="s">
        <v>22</v>
      </c>
      <c r="E108" s="2" t="s">
        <v>24</v>
      </c>
      <c r="G108" s="2" t="s">
        <v>23</v>
      </c>
      <c r="H108" s="2" t="s">
        <v>14</v>
      </c>
      <c r="I108" s="2">
        <v>0</v>
      </c>
      <c r="J108" s="3" t="s">
        <v>15</v>
      </c>
    </row>
    <row r="109" spans="1:10" ht="13.2" hidden="1" x14ac:dyDescent="0.25">
      <c r="A109" s="5">
        <v>108</v>
      </c>
      <c r="B109" s="2">
        <v>53</v>
      </c>
      <c r="C109" s="2" t="s">
        <v>17</v>
      </c>
      <c r="D109" s="2" t="s">
        <v>11</v>
      </c>
      <c r="E109" s="2" t="s">
        <v>24</v>
      </c>
      <c r="G109" s="2" t="s">
        <v>13</v>
      </c>
      <c r="H109" s="2" t="s">
        <v>29</v>
      </c>
      <c r="I109" s="2">
        <v>0</v>
      </c>
      <c r="J109" s="2">
        <v>0</v>
      </c>
    </row>
    <row r="110" spans="1:10" ht="13.2" x14ac:dyDescent="0.25">
      <c r="A110" s="5">
        <v>109</v>
      </c>
      <c r="B110" s="2">
        <v>48</v>
      </c>
      <c r="C110" s="2" t="s">
        <v>10</v>
      </c>
      <c r="D110" s="2" t="s">
        <v>18</v>
      </c>
      <c r="E110" s="2" t="s">
        <v>12</v>
      </c>
      <c r="G110" s="2" t="s">
        <v>19</v>
      </c>
      <c r="H110" s="2" t="s">
        <v>20</v>
      </c>
      <c r="I110" s="2">
        <v>0</v>
      </c>
      <c r="J110" s="3" t="s">
        <v>15</v>
      </c>
    </row>
    <row r="111" spans="1:10" ht="13.2" hidden="1" x14ac:dyDescent="0.25">
      <c r="A111" s="5">
        <v>110</v>
      </c>
      <c r="B111" s="2">
        <v>28</v>
      </c>
      <c r="C111" s="2" t="s">
        <v>17</v>
      </c>
      <c r="D111" s="2" t="s">
        <v>18</v>
      </c>
      <c r="E111" s="2" t="s">
        <v>24</v>
      </c>
      <c r="G111" s="2" t="s">
        <v>19</v>
      </c>
      <c r="H111" s="2" t="s">
        <v>14</v>
      </c>
      <c r="I111" s="2">
        <v>0</v>
      </c>
      <c r="J111" s="3" t="s">
        <v>16</v>
      </c>
    </row>
    <row r="112" spans="1:10" ht="13.2" x14ac:dyDescent="0.25">
      <c r="A112" s="5">
        <v>111</v>
      </c>
      <c r="B112" s="2">
        <v>45</v>
      </c>
      <c r="C112" s="2" t="s">
        <v>17</v>
      </c>
      <c r="D112" s="2" t="s">
        <v>28</v>
      </c>
      <c r="E112" s="2" t="s">
        <v>12</v>
      </c>
      <c r="F112" s="2">
        <v>40</v>
      </c>
      <c r="G112" s="2" t="s">
        <v>13</v>
      </c>
      <c r="H112" s="2" t="s">
        <v>20</v>
      </c>
      <c r="I112" s="2">
        <v>0</v>
      </c>
      <c r="J112" s="2" t="s">
        <v>32</v>
      </c>
    </row>
    <row r="113" spans="1:10" ht="13.2" hidden="1" x14ac:dyDescent="0.25">
      <c r="A113" s="5">
        <v>112</v>
      </c>
      <c r="B113" s="2">
        <v>53</v>
      </c>
      <c r="C113" s="2" t="s">
        <v>17</v>
      </c>
      <c r="D113" s="2" t="s">
        <v>11</v>
      </c>
      <c r="E113" s="2" t="s">
        <v>24</v>
      </c>
      <c r="G113" s="2" t="s">
        <v>13</v>
      </c>
      <c r="H113" s="2" t="s">
        <v>29</v>
      </c>
      <c r="I113" s="3" t="s">
        <v>15</v>
      </c>
      <c r="J113" s="3" t="s">
        <v>15</v>
      </c>
    </row>
    <row r="114" spans="1:10" ht="13.2" hidden="1" x14ac:dyDescent="0.25">
      <c r="A114" s="5">
        <v>113</v>
      </c>
      <c r="B114" s="2">
        <v>47</v>
      </c>
      <c r="C114" s="2" t="s">
        <v>17</v>
      </c>
      <c r="D114" s="2" t="s">
        <v>11</v>
      </c>
      <c r="E114" s="2" t="s">
        <v>24</v>
      </c>
      <c r="G114" s="2" t="s">
        <v>13</v>
      </c>
      <c r="H114" s="2" t="s">
        <v>21</v>
      </c>
      <c r="I114" s="3" t="s">
        <v>15</v>
      </c>
      <c r="J114" s="2">
        <v>0</v>
      </c>
    </row>
    <row r="115" spans="1:10" ht="13.2" hidden="1" x14ac:dyDescent="0.25">
      <c r="A115" s="5">
        <v>114</v>
      </c>
      <c r="B115" s="2">
        <v>52</v>
      </c>
      <c r="C115" s="2" t="s">
        <v>17</v>
      </c>
      <c r="D115" s="2" t="s">
        <v>11</v>
      </c>
      <c r="E115" s="2" t="s">
        <v>24</v>
      </c>
      <c r="G115" s="2" t="s">
        <v>13</v>
      </c>
      <c r="H115" s="2" t="s">
        <v>21</v>
      </c>
      <c r="I115" s="2">
        <v>0</v>
      </c>
      <c r="J115" s="2">
        <v>0</v>
      </c>
    </row>
    <row r="116" spans="1:10" ht="13.2" x14ac:dyDescent="0.25">
      <c r="A116" s="5">
        <v>115</v>
      </c>
      <c r="B116" s="2">
        <v>34</v>
      </c>
      <c r="C116" s="2" t="s">
        <v>10</v>
      </c>
      <c r="D116" s="2" t="s">
        <v>28</v>
      </c>
      <c r="E116" s="2" t="s">
        <v>12</v>
      </c>
      <c r="G116" s="2" t="s">
        <v>13</v>
      </c>
      <c r="H116" s="2" t="s">
        <v>20</v>
      </c>
      <c r="I116" s="2">
        <v>0</v>
      </c>
      <c r="J116" s="3" t="s">
        <v>15</v>
      </c>
    </row>
    <row r="117" spans="1:10" ht="13.2" hidden="1" x14ac:dyDescent="0.25">
      <c r="A117" s="5">
        <v>116</v>
      </c>
      <c r="B117" s="2">
        <v>52</v>
      </c>
      <c r="C117" s="2" t="s">
        <v>17</v>
      </c>
      <c r="D117" s="2" t="s">
        <v>22</v>
      </c>
      <c r="E117" s="2" t="s">
        <v>24</v>
      </c>
      <c r="G117" s="2" t="s">
        <v>23</v>
      </c>
      <c r="H117" s="2" t="s">
        <v>20</v>
      </c>
      <c r="I117" s="2">
        <v>0</v>
      </c>
      <c r="J117" s="2">
        <v>0</v>
      </c>
    </row>
    <row r="118" spans="1:10" ht="13.2" hidden="1" x14ac:dyDescent="0.25">
      <c r="A118" s="5">
        <v>117</v>
      </c>
      <c r="B118" s="2">
        <v>37</v>
      </c>
      <c r="C118" s="2" t="s">
        <v>17</v>
      </c>
      <c r="D118" s="2" t="s">
        <v>11</v>
      </c>
      <c r="E118" s="2" t="s">
        <v>24</v>
      </c>
      <c r="G118" s="2" t="s">
        <v>13</v>
      </c>
      <c r="H118" s="2" t="s">
        <v>20</v>
      </c>
      <c r="I118" s="2">
        <v>0</v>
      </c>
      <c r="J118" s="2" t="s">
        <v>26</v>
      </c>
    </row>
    <row r="119" spans="1:10" ht="13.2" hidden="1" x14ac:dyDescent="0.25">
      <c r="A119" s="5">
        <v>118</v>
      </c>
      <c r="B119" s="2">
        <v>52</v>
      </c>
      <c r="C119" s="2" t="s">
        <v>17</v>
      </c>
      <c r="D119" s="2" t="s">
        <v>18</v>
      </c>
      <c r="E119" s="2" t="s">
        <v>24</v>
      </c>
      <c r="G119" s="2" t="s">
        <v>19</v>
      </c>
      <c r="H119" s="2" t="s">
        <v>29</v>
      </c>
      <c r="I119" s="2">
        <v>0</v>
      </c>
      <c r="J119" s="2">
        <v>0</v>
      </c>
    </row>
    <row r="120" spans="1:10" ht="13.2" hidden="1" x14ac:dyDescent="0.25">
      <c r="A120" s="5">
        <v>119</v>
      </c>
      <c r="B120" s="2">
        <v>44</v>
      </c>
      <c r="C120" s="2" t="s">
        <v>17</v>
      </c>
      <c r="D120" s="2" t="s">
        <v>11</v>
      </c>
      <c r="E120" s="2" t="s">
        <v>24</v>
      </c>
      <c r="G120" s="2" t="s">
        <v>13</v>
      </c>
      <c r="H120" s="2" t="s">
        <v>21</v>
      </c>
      <c r="I120" s="2">
        <v>0</v>
      </c>
      <c r="J120" s="3" t="s">
        <v>15</v>
      </c>
    </row>
    <row r="121" spans="1:10" ht="13.2" hidden="1" x14ac:dyDescent="0.25">
      <c r="A121" s="5">
        <v>120</v>
      </c>
      <c r="B121" s="2">
        <v>51</v>
      </c>
      <c r="C121" s="2" t="s">
        <v>17</v>
      </c>
      <c r="D121" s="2" t="s">
        <v>11</v>
      </c>
      <c r="E121" s="2" t="s">
        <v>24</v>
      </c>
      <c r="G121" s="2" t="s">
        <v>13</v>
      </c>
      <c r="H121" s="2" t="s">
        <v>29</v>
      </c>
      <c r="I121" s="2">
        <v>0</v>
      </c>
      <c r="J121" s="2">
        <v>0</v>
      </c>
    </row>
    <row r="122" spans="1:10" ht="13.2" x14ac:dyDescent="0.25">
      <c r="A122" s="5">
        <v>121</v>
      </c>
      <c r="B122" s="2">
        <v>51</v>
      </c>
      <c r="C122" s="2" t="s">
        <v>17</v>
      </c>
      <c r="D122" s="2" t="s">
        <v>28</v>
      </c>
      <c r="E122" s="2" t="s">
        <v>30</v>
      </c>
      <c r="F122" s="2">
        <v>35</v>
      </c>
      <c r="G122" s="2" t="s">
        <v>13</v>
      </c>
      <c r="H122" s="2" t="s">
        <v>29</v>
      </c>
      <c r="I122" s="2">
        <v>0</v>
      </c>
      <c r="J122" s="3" t="s">
        <v>15</v>
      </c>
    </row>
    <row r="123" spans="1:10" ht="13.2" x14ac:dyDescent="0.25">
      <c r="A123" s="5">
        <v>122</v>
      </c>
      <c r="B123" s="2">
        <v>29</v>
      </c>
      <c r="C123" s="2" t="s">
        <v>17</v>
      </c>
      <c r="D123" s="2" t="s">
        <v>22</v>
      </c>
      <c r="E123" s="2" t="s">
        <v>12</v>
      </c>
      <c r="G123" s="2" t="s">
        <v>23</v>
      </c>
      <c r="H123" s="2" t="s">
        <v>14</v>
      </c>
      <c r="I123" s="2">
        <v>0</v>
      </c>
      <c r="J123" s="2">
        <v>0</v>
      </c>
    </row>
    <row r="124" spans="1:10" ht="13.2" hidden="1" x14ac:dyDescent="0.25">
      <c r="A124" s="5">
        <v>123</v>
      </c>
      <c r="B124" s="2">
        <v>55</v>
      </c>
      <c r="C124" s="2" t="s">
        <v>17</v>
      </c>
      <c r="D124" s="2" t="s">
        <v>11</v>
      </c>
      <c r="E124" s="2" t="s">
        <v>24</v>
      </c>
      <c r="G124" s="2" t="s">
        <v>13</v>
      </c>
      <c r="H124" s="2" t="s">
        <v>29</v>
      </c>
      <c r="I124" s="3" t="s">
        <v>15</v>
      </c>
      <c r="J124" s="3" t="s">
        <v>15</v>
      </c>
    </row>
    <row r="125" spans="1:10" ht="13.2" x14ac:dyDescent="0.25">
      <c r="A125" s="5">
        <v>124</v>
      </c>
      <c r="B125" s="2">
        <v>38</v>
      </c>
      <c r="C125" s="2" t="s">
        <v>17</v>
      </c>
      <c r="D125" s="2" t="s">
        <v>22</v>
      </c>
      <c r="E125" s="2" t="s">
        <v>12</v>
      </c>
      <c r="G125" s="2" t="s">
        <v>23</v>
      </c>
      <c r="H125" s="2" t="s">
        <v>20</v>
      </c>
      <c r="I125" s="2">
        <v>0</v>
      </c>
      <c r="J125" s="2">
        <v>0</v>
      </c>
    </row>
    <row r="126" spans="1:10" ht="13.2" x14ac:dyDescent="0.25">
      <c r="A126" s="5">
        <v>125</v>
      </c>
      <c r="B126" s="2">
        <v>48</v>
      </c>
      <c r="C126" s="2" t="s">
        <v>17</v>
      </c>
      <c r="D126" s="2" t="s">
        <v>22</v>
      </c>
      <c r="E126" s="2" t="s">
        <v>30</v>
      </c>
      <c r="F126" s="2">
        <v>42</v>
      </c>
      <c r="G126" s="2" t="s">
        <v>13</v>
      </c>
      <c r="H126" s="2" t="s">
        <v>14</v>
      </c>
      <c r="I126" s="2">
        <v>0</v>
      </c>
      <c r="J126" s="2" t="s">
        <v>38</v>
      </c>
    </row>
    <row r="127" spans="1:10" ht="13.2" x14ac:dyDescent="0.25">
      <c r="A127" s="5">
        <v>126</v>
      </c>
      <c r="B127" s="2">
        <v>28</v>
      </c>
      <c r="C127" s="2" t="s">
        <v>10</v>
      </c>
      <c r="D127" s="2" t="s">
        <v>11</v>
      </c>
      <c r="E127" s="2" t="s">
        <v>12</v>
      </c>
      <c r="G127" s="2" t="s">
        <v>13</v>
      </c>
      <c r="H127" s="2" t="s">
        <v>14</v>
      </c>
      <c r="I127" s="2">
        <v>0</v>
      </c>
      <c r="J127" s="3" t="s">
        <v>15</v>
      </c>
    </row>
    <row r="128" spans="1:10" ht="13.2" hidden="1" x14ac:dyDescent="0.25">
      <c r="A128" s="5">
        <v>127</v>
      </c>
      <c r="B128" s="2">
        <v>55</v>
      </c>
      <c r="C128" s="2" t="s">
        <v>17</v>
      </c>
      <c r="D128" s="2" t="s">
        <v>22</v>
      </c>
      <c r="E128" s="2" t="s">
        <v>24</v>
      </c>
      <c r="G128" s="2" t="s">
        <v>23</v>
      </c>
      <c r="H128" s="2" t="s">
        <v>29</v>
      </c>
      <c r="I128" s="2">
        <v>0</v>
      </c>
      <c r="J128" s="3" t="s">
        <v>15</v>
      </c>
    </row>
    <row r="129" spans="1:10" ht="13.2" hidden="1" x14ac:dyDescent="0.25">
      <c r="A129" s="5">
        <v>128</v>
      </c>
      <c r="B129" s="2">
        <v>52</v>
      </c>
      <c r="C129" s="2" t="s">
        <v>17</v>
      </c>
      <c r="D129" s="2" t="s">
        <v>18</v>
      </c>
      <c r="E129" s="2" t="s">
        <v>24</v>
      </c>
      <c r="G129" s="2" t="s">
        <v>19</v>
      </c>
      <c r="H129" s="2" t="s">
        <v>21</v>
      </c>
      <c r="I129" s="2">
        <v>0</v>
      </c>
      <c r="J129" s="2">
        <v>0</v>
      </c>
    </row>
    <row r="130" spans="1:10" ht="13.2" hidden="1" x14ac:dyDescent="0.25">
      <c r="A130" s="5">
        <v>129</v>
      </c>
      <c r="B130" s="2">
        <v>46</v>
      </c>
      <c r="C130" s="2" t="s">
        <v>17</v>
      </c>
      <c r="D130" s="2" t="s">
        <v>11</v>
      </c>
      <c r="E130" s="2" t="s">
        <v>24</v>
      </c>
      <c r="G130" s="2" t="s">
        <v>13</v>
      </c>
      <c r="H130" s="2" t="s">
        <v>29</v>
      </c>
      <c r="I130" s="3" t="s">
        <v>15</v>
      </c>
      <c r="J130" s="3" t="s">
        <v>16</v>
      </c>
    </row>
    <row r="131" spans="1:10" ht="13.2" x14ac:dyDescent="0.25">
      <c r="A131" s="5">
        <v>130</v>
      </c>
      <c r="B131" s="2">
        <v>55</v>
      </c>
      <c r="C131" s="2" t="s">
        <v>17</v>
      </c>
      <c r="D131" s="2" t="s">
        <v>11</v>
      </c>
      <c r="E131" s="2" t="s">
        <v>12</v>
      </c>
      <c r="F131" s="2" t="s">
        <v>39</v>
      </c>
      <c r="G131" s="2" t="s">
        <v>13</v>
      </c>
      <c r="H131" s="2" t="s">
        <v>20</v>
      </c>
      <c r="I131" s="2">
        <v>0</v>
      </c>
      <c r="J131" s="2">
        <v>0</v>
      </c>
    </row>
    <row r="132" spans="1:10" ht="13.2" hidden="1" x14ac:dyDescent="0.25">
      <c r="A132" s="5">
        <v>131</v>
      </c>
      <c r="B132" s="2">
        <v>46</v>
      </c>
      <c r="C132" s="2" t="s">
        <v>17</v>
      </c>
      <c r="D132" s="2" t="s">
        <v>11</v>
      </c>
      <c r="E132" s="2" t="s">
        <v>24</v>
      </c>
      <c r="G132" s="2" t="s">
        <v>13</v>
      </c>
      <c r="H132" s="2" t="s">
        <v>20</v>
      </c>
      <c r="I132" s="2">
        <v>0</v>
      </c>
      <c r="J132" s="2">
        <v>0</v>
      </c>
    </row>
    <row r="133" spans="1:10" ht="13.2" hidden="1" x14ac:dyDescent="0.25">
      <c r="A133" s="5">
        <v>132</v>
      </c>
      <c r="B133" s="2">
        <v>53</v>
      </c>
      <c r="C133" s="2" t="s">
        <v>10</v>
      </c>
      <c r="D133" s="2" t="s">
        <v>11</v>
      </c>
      <c r="E133" s="2" t="s">
        <v>24</v>
      </c>
      <c r="G133" s="2" t="s">
        <v>13</v>
      </c>
      <c r="H133" s="2" t="s">
        <v>29</v>
      </c>
      <c r="I133" s="2">
        <v>0</v>
      </c>
      <c r="J133" s="2">
        <v>0</v>
      </c>
    </row>
    <row r="134" spans="1:10" ht="13.2" hidden="1" x14ac:dyDescent="0.25">
      <c r="A134" s="5">
        <v>133</v>
      </c>
      <c r="B134" s="2">
        <v>43</v>
      </c>
      <c r="C134" s="2" t="s">
        <v>17</v>
      </c>
      <c r="D134" s="2" t="s">
        <v>11</v>
      </c>
      <c r="E134" s="2" t="s">
        <v>24</v>
      </c>
      <c r="G134" s="2" t="s">
        <v>13</v>
      </c>
      <c r="H134" s="2" t="s">
        <v>20</v>
      </c>
      <c r="I134" s="2">
        <v>0</v>
      </c>
      <c r="J134" s="2">
        <v>0</v>
      </c>
    </row>
    <row r="135" spans="1:10" ht="13.2" hidden="1" x14ac:dyDescent="0.25">
      <c r="A135" s="5">
        <v>134</v>
      </c>
      <c r="B135" s="2">
        <v>43</v>
      </c>
      <c r="C135" s="2" t="s">
        <v>17</v>
      </c>
      <c r="D135" s="2" t="s">
        <v>22</v>
      </c>
      <c r="E135" s="2" t="s">
        <v>24</v>
      </c>
      <c r="G135" s="2" t="s">
        <v>23</v>
      </c>
      <c r="H135" s="2" t="s">
        <v>21</v>
      </c>
      <c r="I135" s="2">
        <v>0</v>
      </c>
      <c r="J135" s="2" t="s">
        <v>26</v>
      </c>
    </row>
    <row r="136" spans="1:10" ht="13.2" hidden="1" x14ac:dyDescent="0.25">
      <c r="A136" s="5">
        <v>135</v>
      </c>
      <c r="B136" s="2">
        <v>45</v>
      </c>
      <c r="C136" s="2" t="s">
        <v>17</v>
      </c>
      <c r="D136" s="2" t="s">
        <v>22</v>
      </c>
      <c r="E136" s="2" t="s">
        <v>24</v>
      </c>
      <c r="G136" s="2" t="s">
        <v>23</v>
      </c>
      <c r="H136" s="2" t="s">
        <v>20</v>
      </c>
      <c r="I136" s="2">
        <v>0</v>
      </c>
      <c r="J136" s="2">
        <v>0</v>
      </c>
    </row>
    <row r="137" spans="1:10" ht="13.2" hidden="1" x14ac:dyDescent="0.25">
      <c r="A137" s="5">
        <v>136</v>
      </c>
      <c r="B137" s="2">
        <v>56</v>
      </c>
      <c r="C137" s="2" t="s">
        <v>17</v>
      </c>
      <c r="D137" s="2" t="s">
        <v>28</v>
      </c>
      <c r="E137" s="2" t="s">
        <v>24</v>
      </c>
      <c r="G137" s="2" t="s">
        <v>13</v>
      </c>
      <c r="H137" s="2" t="s">
        <v>20</v>
      </c>
      <c r="I137" s="2">
        <v>0</v>
      </c>
      <c r="J137" s="2">
        <v>0</v>
      </c>
    </row>
    <row r="138" spans="1:10" ht="13.2" x14ac:dyDescent="0.25">
      <c r="A138" s="5">
        <v>137</v>
      </c>
      <c r="B138" s="2">
        <v>58</v>
      </c>
      <c r="C138" s="2" t="s">
        <v>17</v>
      </c>
      <c r="D138" s="2" t="s">
        <v>18</v>
      </c>
      <c r="E138" s="2" t="s">
        <v>30</v>
      </c>
      <c r="G138" s="2" t="s">
        <v>23</v>
      </c>
      <c r="H138" s="2" t="s">
        <v>14</v>
      </c>
      <c r="I138" s="2">
        <v>0</v>
      </c>
      <c r="J138" s="2">
        <v>0</v>
      </c>
    </row>
    <row r="139" spans="1:10" ht="13.2" x14ac:dyDescent="0.25">
      <c r="A139" s="5">
        <v>138</v>
      </c>
      <c r="B139" s="2">
        <v>47</v>
      </c>
      <c r="C139" s="2" t="s">
        <v>10</v>
      </c>
      <c r="D139" s="2" t="s">
        <v>11</v>
      </c>
      <c r="E139" s="2" t="s">
        <v>12</v>
      </c>
      <c r="G139" s="2" t="s">
        <v>13</v>
      </c>
      <c r="H139" s="2" t="s">
        <v>21</v>
      </c>
      <c r="I139" s="2">
        <v>0</v>
      </c>
      <c r="J139" s="2">
        <v>0</v>
      </c>
    </row>
    <row r="140" spans="1:10" ht="13.2" hidden="1" x14ac:dyDescent="0.25">
      <c r="A140" s="5">
        <v>139</v>
      </c>
      <c r="B140" s="2">
        <v>37</v>
      </c>
      <c r="C140" s="2" t="s">
        <v>10</v>
      </c>
      <c r="D140" s="2" t="s">
        <v>11</v>
      </c>
      <c r="E140" s="2" t="s">
        <v>24</v>
      </c>
      <c r="G140" s="2" t="s">
        <v>13</v>
      </c>
      <c r="H140" s="2" t="s">
        <v>20</v>
      </c>
      <c r="I140" s="2">
        <v>0</v>
      </c>
      <c r="J140" s="3" t="s">
        <v>15</v>
      </c>
    </row>
    <row r="141" spans="1:10" ht="13.2" hidden="1" x14ac:dyDescent="0.25">
      <c r="A141" s="5">
        <v>140</v>
      </c>
      <c r="B141" s="2">
        <v>42</v>
      </c>
      <c r="C141" s="2" t="s">
        <v>17</v>
      </c>
      <c r="D141" s="2" t="s">
        <v>11</v>
      </c>
      <c r="E141" s="2" t="s">
        <v>24</v>
      </c>
      <c r="G141" s="2" t="s">
        <v>13</v>
      </c>
      <c r="H141" s="2" t="s">
        <v>21</v>
      </c>
      <c r="I141" s="3" t="s">
        <v>15</v>
      </c>
      <c r="J141" s="2">
        <v>0</v>
      </c>
    </row>
    <row r="142" spans="1:10" ht="13.2" hidden="1" x14ac:dyDescent="0.25">
      <c r="A142" s="5">
        <v>141</v>
      </c>
      <c r="B142" s="2">
        <v>45</v>
      </c>
      <c r="C142" s="2" t="s">
        <v>17</v>
      </c>
      <c r="D142" s="2" t="s">
        <v>22</v>
      </c>
      <c r="E142" s="2" t="s">
        <v>24</v>
      </c>
      <c r="G142" s="2" t="s">
        <v>23</v>
      </c>
      <c r="H142" s="2" t="s">
        <v>14</v>
      </c>
      <c r="I142" s="2">
        <v>0</v>
      </c>
      <c r="J142" s="2" t="s">
        <v>26</v>
      </c>
    </row>
    <row r="143" spans="1:10" ht="13.2" hidden="1" x14ac:dyDescent="0.25">
      <c r="A143" s="5">
        <v>142</v>
      </c>
      <c r="B143" s="2">
        <v>38</v>
      </c>
      <c r="C143" s="2" t="s">
        <v>17</v>
      </c>
      <c r="D143" s="2" t="s">
        <v>37</v>
      </c>
      <c r="E143" s="2" t="s">
        <v>24</v>
      </c>
      <c r="G143" s="2" t="s">
        <v>13</v>
      </c>
      <c r="H143" s="2" t="s">
        <v>21</v>
      </c>
      <c r="I143" s="3" t="s">
        <v>15</v>
      </c>
      <c r="J143" s="3" t="s">
        <v>16</v>
      </c>
    </row>
    <row r="144" spans="1:10" ht="13.2" hidden="1" x14ac:dyDescent="0.25">
      <c r="A144" s="5">
        <v>143</v>
      </c>
      <c r="B144" s="2">
        <v>45</v>
      </c>
      <c r="C144" s="2" t="s">
        <v>17</v>
      </c>
      <c r="D144" s="2" t="s">
        <v>11</v>
      </c>
      <c r="E144" s="2" t="s">
        <v>24</v>
      </c>
      <c r="G144" s="2" t="s">
        <v>13</v>
      </c>
      <c r="H144" s="2" t="s">
        <v>20</v>
      </c>
      <c r="I144" s="3" t="s">
        <v>15</v>
      </c>
      <c r="J144" s="3" t="s">
        <v>15</v>
      </c>
    </row>
    <row r="145" spans="1:10" ht="13.2" hidden="1" x14ac:dyDescent="0.25">
      <c r="A145" s="5">
        <v>144</v>
      </c>
      <c r="B145" s="2">
        <v>42</v>
      </c>
      <c r="C145" s="2" t="s">
        <v>17</v>
      </c>
      <c r="D145" s="2" t="s">
        <v>22</v>
      </c>
      <c r="E145" s="2" t="s">
        <v>24</v>
      </c>
      <c r="G145" s="2" t="s">
        <v>23</v>
      </c>
      <c r="H145" s="2" t="s">
        <v>21</v>
      </c>
      <c r="I145" s="2">
        <v>0</v>
      </c>
      <c r="J145" s="2">
        <v>0</v>
      </c>
    </row>
    <row r="146" spans="1:10" ht="13.2" hidden="1" x14ac:dyDescent="0.25">
      <c r="A146" s="5">
        <v>145</v>
      </c>
      <c r="B146" s="2">
        <v>46</v>
      </c>
      <c r="C146" s="2" t="s">
        <v>17</v>
      </c>
      <c r="D146" s="2" t="s">
        <v>11</v>
      </c>
      <c r="E146" s="2" t="s">
        <v>24</v>
      </c>
      <c r="G146" s="2" t="s">
        <v>13</v>
      </c>
      <c r="H146" s="2" t="s">
        <v>21</v>
      </c>
      <c r="I146" s="2">
        <v>0</v>
      </c>
      <c r="J146" s="2">
        <v>0</v>
      </c>
    </row>
    <row r="147" spans="1:10" ht="13.2" hidden="1" x14ac:dyDescent="0.25">
      <c r="A147" s="5">
        <v>146</v>
      </c>
      <c r="B147" s="2">
        <v>45</v>
      </c>
      <c r="C147" s="2" t="s">
        <v>17</v>
      </c>
      <c r="D147" s="2" t="s">
        <v>22</v>
      </c>
      <c r="E147" s="2" t="s">
        <v>24</v>
      </c>
      <c r="G147" s="2" t="s">
        <v>23</v>
      </c>
      <c r="H147" s="2" t="s">
        <v>21</v>
      </c>
      <c r="I147" s="2">
        <v>0</v>
      </c>
      <c r="J147" s="2">
        <v>0</v>
      </c>
    </row>
    <row r="148" spans="1:10" ht="13.2" hidden="1" x14ac:dyDescent="0.25">
      <c r="A148" s="5">
        <v>147</v>
      </c>
      <c r="B148" s="2">
        <v>47</v>
      </c>
      <c r="C148" s="2" t="s">
        <v>10</v>
      </c>
      <c r="D148" s="2" t="s">
        <v>11</v>
      </c>
      <c r="E148" s="2" t="s">
        <v>24</v>
      </c>
      <c r="G148" s="2" t="s">
        <v>13</v>
      </c>
      <c r="H148" s="2" t="s">
        <v>14</v>
      </c>
      <c r="I148" s="2">
        <v>0</v>
      </c>
      <c r="J148" s="2">
        <v>0</v>
      </c>
    </row>
    <row r="149" spans="1:10" ht="13.2" hidden="1" x14ac:dyDescent="0.25">
      <c r="A149" s="5">
        <v>148</v>
      </c>
      <c r="B149" s="2">
        <v>56</v>
      </c>
      <c r="C149" s="2" t="s">
        <v>17</v>
      </c>
      <c r="D149" s="2" t="s">
        <v>11</v>
      </c>
      <c r="E149" s="2" t="s">
        <v>24</v>
      </c>
      <c r="G149" s="2" t="s">
        <v>13</v>
      </c>
      <c r="H149" s="2" t="s">
        <v>29</v>
      </c>
      <c r="I149" s="3" t="s">
        <v>15</v>
      </c>
      <c r="J149" s="3" t="s">
        <v>16</v>
      </c>
    </row>
    <row r="150" spans="1:10" ht="13.2" hidden="1" x14ac:dyDescent="0.25">
      <c r="A150" s="5">
        <v>149</v>
      </c>
      <c r="B150" s="2">
        <v>51</v>
      </c>
      <c r="C150" s="2" t="s">
        <v>17</v>
      </c>
      <c r="D150" s="2" t="s">
        <v>22</v>
      </c>
      <c r="E150" s="2" t="s">
        <v>24</v>
      </c>
      <c r="G150" s="2" t="s">
        <v>13</v>
      </c>
      <c r="H150" s="2" t="s">
        <v>29</v>
      </c>
      <c r="I150" s="2">
        <v>0</v>
      </c>
      <c r="J150" s="2">
        <v>0</v>
      </c>
    </row>
    <row r="151" spans="1:10" ht="13.2" hidden="1" x14ac:dyDescent="0.25">
      <c r="A151" s="5">
        <v>150</v>
      </c>
      <c r="B151" s="2">
        <v>53</v>
      </c>
      <c r="C151" s="2" t="s">
        <v>17</v>
      </c>
      <c r="D151" s="2" t="s">
        <v>11</v>
      </c>
      <c r="E151" s="2" t="s">
        <v>24</v>
      </c>
      <c r="G151" s="2" t="s">
        <v>13</v>
      </c>
      <c r="H151" s="2" t="s">
        <v>29</v>
      </c>
      <c r="I151" s="3" t="s">
        <v>15</v>
      </c>
      <c r="J151" s="2" t="s">
        <v>26</v>
      </c>
    </row>
    <row r="152" spans="1:10" ht="13.2" hidden="1" x14ac:dyDescent="0.25">
      <c r="A152" s="5">
        <v>151</v>
      </c>
      <c r="B152" s="2">
        <v>59</v>
      </c>
      <c r="C152" s="2" t="s">
        <v>17</v>
      </c>
      <c r="D152" s="2" t="s">
        <v>11</v>
      </c>
      <c r="E152" s="2" t="s">
        <v>24</v>
      </c>
      <c r="G152" s="2" t="s">
        <v>13</v>
      </c>
      <c r="H152" s="2" t="s">
        <v>25</v>
      </c>
      <c r="I152" s="3" t="s">
        <v>15</v>
      </c>
      <c r="J152" s="3" t="s">
        <v>16</v>
      </c>
    </row>
    <row r="153" spans="1:10" ht="13.2" hidden="1" x14ac:dyDescent="0.25">
      <c r="A153" s="5">
        <v>152</v>
      </c>
      <c r="B153" s="2">
        <v>34</v>
      </c>
      <c r="C153" s="2" t="s">
        <v>17</v>
      </c>
      <c r="D153" s="2" t="s">
        <v>11</v>
      </c>
      <c r="E153" s="2" t="s">
        <v>24</v>
      </c>
      <c r="G153" s="2" t="s">
        <v>13</v>
      </c>
      <c r="H153" s="2" t="s">
        <v>20</v>
      </c>
      <c r="I153" s="3" t="s">
        <v>16</v>
      </c>
      <c r="J153" s="2" t="s">
        <v>38</v>
      </c>
    </row>
    <row r="154" spans="1:10" ht="13.2" hidden="1" x14ac:dyDescent="0.25">
      <c r="A154" s="5">
        <v>153</v>
      </c>
      <c r="B154" s="2">
        <v>52</v>
      </c>
      <c r="C154" s="2" t="s">
        <v>17</v>
      </c>
      <c r="D154" s="2" t="s">
        <v>28</v>
      </c>
      <c r="E154" s="2" t="s">
        <v>24</v>
      </c>
      <c r="G154" s="2" t="s">
        <v>13</v>
      </c>
      <c r="H154" s="2" t="s">
        <v>29</v>
      </c>
      <c r="I154" s="2" t="s">
        <v>26</v>
      </c>
      <c r="J154" s="2" t="s">
        <v>27</v>
      </c>
    </row>
    <row r="155" spans="1:10" ht="13.2" hidden="1" x14ac:dyDescent="0.25">
      <c r="A155" s="5">
        <v>154</v>
      </c>
      <c r="B155" s="2">
        <v>32</v>
      </c>
      <c r="C155" s="2" t="s">
        <v>17</v>
      </c>
      <c r="D155" s="2" t="s">
        <v>18</v>
      </c>
      <c r="E155" s="2" t="s">
        <v>24</v>
      </c>
      <c r="G155" s="2" t="s">
        <v>13</v>
      </c>
      <c r="H155" s="2" t="s">
        <v>14</v>
      </c>
      <c r="I155" s="2">
        <v>0</v>
      </c>
      <c r="J155" s="2" t="s">
        <v>26</v>
      </c>
    </row>
    <row r="156" spans="1:10" ht="13.2" x14ac:dyDescent="0.25">
      <c r="A156" s="5">
        <v>155</v>
      </c>
      <c r="B156" s="2">
        <v>22</v>
      </c>
      <c r="C156" s="2" t="s">
        <v>10</v>
      </c>
      <c r="D156" s="2" t="s">
        <v>11</v>
      </c>
      <c r="E156" s="2" t="s">
        <v>12</v>
      </c>
      <c r="G156" s="2" t="s">
        <v>13</v>
      </c>
      <c r="H156" s="2" t="s">
        <v>14</v>
      </c>
      <c r="I156" s="2">
        <v>0</v>
      </c>
      <c r="J156" s="3" t="s">
        <v>15</v>
      </c>
    </row>
    <row r="157" spans="1:10" ht="13.2" hidden="1" x14ac:dyDescent="0.25">
      <c r="A157" s="5">
        <v>156</v>
      </c>
      <c r="B157" s="2">
        <v>53</v>
      </c>
      <c r="C157" s="2" t="s">
        <v>17</v>
      </c>
      <c r="D157" s="2" t="s">
        <v>11</v>
      </c>
      <c r="E157" s="2" t="s">
        <v>24</v>
      </c>
      <c r="G157" s="2" t="s">
        <v>13</v>
      </c>
      <c r="H157" s="2" t="s">
        <v>29</v>
      </c>
      <c r="I157" s="3" t="s">
        <v>16</v>
      </c>
      <c r="J157" s="2">
        <v>0</v>
      </c>
    </row>
    <row r="158" spans="1:10" ht="13.2" hidden="1" x14ac:dyDescent="0.25">
      <c r="A158" s="5">
        <v>157</v>
      </c>
      <c r="B158" s="2">
        <v>55</v>
      </c>
      <c r="C158" s="2" t="s">
        <v>17</v>
      </c>
      <c r="D158" s="2" t="s">
        <v>11</v>
      </c>
      <c r="E158" s="2" t="s">
        <v>24</v>
      </c>
      <c r="G158" s="2" t="s">
        <v>13</v>
      </c>
      <c r="H158" s="2" t="s">
        <v>29</v>
      </c>
      <c r="I158" s="2">
        <v>0</v>
      </c>
      <c r="J158" s="2">
        <v>0</v>
      </c>
    </row>
    <row r="159" spans="1:10" ht="13.2" x14ac:dyDescent="0.25">
      <c r="A159" s="5">
        <v>158</v>
      </c>
      <c r="B159" s="2">
        <v>39</v>
      </c>
      <c r="C159" s="2" t="s">
        <v>10</v>
      </c>
      <c r="D159" s="2" t="s">
        <v>28</v>
      </c>
      <c r="E159" s="2" t="s">
        <v>12</v>
      </c>
      <c r="G159" s="2" t="s">
        <v>13</v>
      </c>
      <c r="H159" s="2" t="s">
        <v>14</v>
      </c>
      <c r="I159" s="3" t="s">
        <v>15</v>
      </c>
      <c r="J159" s="3" t="s">
        <v>16</v>
      </c>
    </row>
    <row r="160" spans="1:10" ht="13.2" x14ac:dyDescent="0.25">
      <c r="A160" s="5">
        <v>159</v>
      </c>
      <c r="B160" s="2">
        <v>30</v>
      </c>
      <c r="C160" s="2" t="s">
        <v>10</v>
      </c>
      <c r="D160" s="2" t="s">
        <v>11</v>
      </c>
      <c r="E160" s="2" t="s">
        <v>12</v>
      </c>
      <c r="G160" s="2" t="s">
        <v>13</v>
      </c>
      <c r="H160" s="2" t="s">
        <v>14</v>
      </c>
      <c r="I160" s="2">
        <v>0</v>
      </c>
      <c r="J160" s="3" t="s">
        <v>15</v>
      </c>
    </row>
    <row r="161" spans="1:10" ht="13.2" hidden="1" x14ac:dyDescent="0.25">
      <c r="A161" s="5">
        <v>160</v>
      </c>
      <c r="B161" s="2">
        <v>27</v>
      </c>
      <c r="C161" s="2" t="s">
        <v>17</v>
      </c>
      <c r="D161" s="2" t="s">
        <v>11</v>
      </c>
      <c r="E161" s="2" t="s">
        <v>24</v>
      </c>
      <c r="G161" s="2" t="s">
        <v>13</v>
      </c>
      <c r="H161" s="2" t="s">
        <v>14</v>
      </c>
      <c r="I161" s="2">
        <v>0</v>
      </c>
      <c r="J161" s="2">
        <v>0</v>
      </c>
    </row>
    <row r="162" spans="1:10" ht="13.2" x14ac:dyDescent="0.25">
      <c r="A162" s="5">
        <v>161</v>
      </c>
      <c r="B162" s="2">
        <v>46</v>
      </c>
      <c r="C162" s="2" t="s">
        <v>17</v>
      </c>
      <c r="D162" s="2" t="s">
        <v>11</v>
      </c>
      <c r="E162" s="2" t="s">
        <v>30</v>
      </c>
      <c r="F162" s="2" t="s">
        <v>40</v>
      </c>
      <c r="G162" s="2" t="s">
        <v>13</v>
      </c>
      <c r="H162" s="2" t="s">
        <v>21</v>
      </c>
      <c r="I162" s="2">
        <v>0</v>
      </c>
      <c r="J162" s="2">
        <v>0</v>
      </c>
    </row>
    <row r="163" spans="1:10" ht="13.2" x14ac:dyDescent="0.25">
      <c r="A163" s="5">
        <v>162</v>
      </c>
      <c r="B163" s="2">
        <v>46</v>
      </c>
      <c r="C163" s="2" t="s">
        <v>10</v>
      </c>
      <c r="D163" s="2" t="s">
        <v>22</v>
      </c>
      <c r="E163" s="2" t="s">
        <v>12</v>
      </c>
      <c r="G163" s="2" t="s">
        <v>13</v>
      </c>
      <c r="H163" s="2" t="s">
        <v>21</v>
      </c>
      <c r="I163" s="3" t="s">
        <v>16</v>
      </c>
      <c r="J163" s="3" t="s">
        <v>16</v>
      </c>
    </row>
    <row r="164" spans="1:10" ht="13.2" hidden="1" x14ac:dyDescent="0.25">
      <c r="A164" s="5">
        <v>163</v>
      </c>
      <c r="B164" s="2">
        <v>56</v>
      </c>
      <c r="C164" s="2" t="s">
        <v>17</v>
      </c>
      <c r="D164" s="2" t="s">
        <v>11</v>
      </c>
      <c r="E164" s="2" t="s">
        <v>24</v>
      </c>
      <c r="G164" s="2" t="s">
        <v>13</v>
      </c>
      <c r="H164" s="2" t="s">
        <v>29</v>
      </c>
      <c r="I164" s="3" t="s">
        <v>15</v>
      </c>
      <c r="J164" s="2" t="s">
        <v>26</v>
      </c>
    </row>
    <row r="165" spans="1:10" ht="13.2" hidden="1" x14ac:dyDescent="0.25">
      <c r="A165" s="5">
        <v>164</v>
      </c>
      <c r="B165" s="2">
        <v>52</v>
      </c>
      <c r="C165" s="2" t="s">
        <v>17</v>
      </c>
      <c r="D165" s="2" t="s">
        <v>22</v>
      </c>
      <c r="E165" s="2" t="s">
        <v>24</v>
      </c>
      <c r="G165" s="2" t="s">
        <v>23</v>
      </c>
      <c r="H165" s="2" t="s">
        <v>29</v>
      </c>
      <c r="I165" s="2">
        <v>0</v>
      </c>
      <c r="J165" s="2">
        <v>0</v>
      </c>
    </row>
    <row r="166" spans="1:10" ht="13.2" x14ac:dyDescent="0.25">
      <c r="A166" s="5">
        <v>165</v>
      </c>
      <c r="B166" s="2">
        <v>47</v>
      </c>
      <c r="C166" s="2" t="s">
        <v>17</v>
      </c>
      <c r="D166" s="2" t="s">
        <v>28</v>
      </c>
      <c r="E166" s="2" t="s">
        <v>12</v>
      </c>
      <c r="G166" s="2" t="s">
        <v>13</v>
      </c>
      <c r="H166" s="2" t="s">
        <v>20</v>
      </c>
      <c r="I166" s="2">
        <v>0</v>
      </c>
      <c r="J166" s="3" t="s">
        <v>16</v>
      </c>
    </row>
    <row r="167" spans="1:10" ht="13.2" hidden="1" x14ac:dyDescent="0.25">
      <c r="A167" s="5">
        <v>166</v>
      </c>
      <c r="B167" s="2">
        <v>57</v>
      </c>
      <c r="C167" s="2" t="s">
        <v>17</v>
      </c>
      <c r="D167" s="2" t="s">
        <v>28</v>
      </c>
      <c r="E167" s="2" t="s">
        <v>24</v>
      </c>
      <c r="G167" s="2" t="s">
        <v>13</v>
      </c>
      <c r="H167" s="2" t="s">
        <v>20</v>
      </c>
      <c r="I167" s="2">
        <v>0</v>
      </c>
      <c r="J167" s="3" t="s">
        <v>15</v>
      </c>
    </row>
    <row r="168" spans="1:10" ht="13.2" hidden="1" x14ac:dyDescent="0.25">
      <c r="A168" s="5">
        <v>167</v>
      </c>
      <c r="B168" s="2">
        <v>28</v>
      </c>
      <c r="C168" s="2" t="s">
        <v>17</v>
      </c>
      <c r="D168" s="2" t="s">
        <v>11</v>
      </c>
      <c r="E168" s="2" t="s">
        <v>24</v>
      </c>
      <c r="G168" s="2" t="s">
        <v>13</v>
      </c>
      <c r="H168" s="2" t="s">
        <v>14</v>
      </c>
      <c r="I168" s="2" t="s">
        <v>26</v>
      </c>
      <c r="J168" s="3" t="s">
        <v>15</v>
      </c>
    </row>
    <row r="169" spans="1:10" ht="13.2" hidden="1" x14ac:dyDescent="0.25">
      <c r="A169" s="5">
        <v>168</v>
      </c>
      <c r="B169" s="2">
        <v>45</v>
      </c>
      <c r="C169" s="2" t="s">
        <v>17</v>
      </c>
      <c r="D169" s="2" t="s">
        <v>18</v>
      </c>
      <c r="E169" s="2" t="s">
        <v>24</v>
      </c>
      <c r="G169" s="2" t="s">
        <v>23</v>
      </c>
      <c r="H169" s="2" t="s">
        <v>14</v>
      </c>
      <c r="I169" s="2">
        <v>0</v>
      </c>
      <c r="J169" s="3" t="s">
        <v>15</v>
      </c>
    </row>
    <row r="170" spans="1:10" ht="13.2" x14ac:dyDescent="0.25">
      <c r="A170" s="5">
        <v>169</v>
      </c>
      <c r="B170" s="2">
        <v>41</v>
      </c>
      <c r="C170" s="2" t="s">
        <v>10</v>
      </c>
      <c r="D170" s="2" t="s">
        <v>28</v>
      </c>
      <c r="E170" s="2" t="s">
        <v>12</v>
      </c>
      <c r="G170" s="2" t="s">
        <v>35</v>
      </c>
      <c r="H170" s="2" t="s">
        <v>14</v>
      </c>
      <c r="I170" s="2">
        <v>0</v>
      </c>
      <c r="J170" s="2">
        <v>0</v>
      </c>
    </row>
    <row r="171" spans="1:10" ht="13.2" hidden="1" x14ac:dyDescent="0.25">
      <c r="A171" s="5">
        <v>170</v>
      </c>
      <c r="B171" s="2">
        <v>65</v>
      </c>
      <c r="C171" s="2" t="s">
        <v>17</v>
      </c>
      <c r="D171" s="2" t="s">
        <v>11</v>
      </c>
      <c r="E171" s="2" t="s">
        <v>24</v>
      </c>
      <c r="G171" s="2" t="s">
        <v>13</v>
      </c>
      <c r="H171" s="2" t="s">
        <v>25</v>
      </c>
      <c r="I171" s="2">
        <v>0</v>
      </c>
      <c r="J171" s="2">
        <v>0</v>
      </c>
    </row>
    <row r="172" spans="1:10" ht="13.2" hidden="1" x14ac:dyDescent="0.25">
      <c r="A172" s="5">
        <v>171</v>
      </c>
      <c r="B172" s="2">
        <v>42</v>
      </c>
      <c r="C172" s="2" t="s">
        <v>17</v>
      </c>
      <c r="D172" s="2" t="s">
        <v>22</v>
      </c>
      <c r="E172" s="2" t="s">
        <v>24</v>
      </c>
      <c r="G172" s="2" t="s">
        <v>23</v>
      </c>
      <c r="H172" s="2" t="s">
        <v>20</v>
      </c>
      <c r="I172" s="2">
        <v>0</v>
      </c>
      <c r="J172" s="3" t="s">
        <v>15</v>
      </c>
    </row>
    <row r="173" spans="1:10" ht="13.2" hidden="1" x14ac:dyDescent="0.25">
      <c r="A173" s="5">
        <v>172</v>
      </c>
      <c r="B173" s="2">
        <v>27</v>
      </c>
      <c r="C173" s="2" t="s">
        <v>17</v>
      </c>
      <c r="D173" s="2" t="s">
        <v>22</v>
      </c>
      <c r="E173" s="2" t="s">
        <v>24</v>
      </c>
      <c r="G173" s="2" t="s">
        <v>23</v>
      </c>
      <c r="H173" s="2" t="s">
        <v>14</v>
      </c>
      <c r="I173" s="2">
        <v>0</v>
      </c>
      <c r="J173" s="2">
        <v>0</v>
      </c>
    </row>
    <row r="174" spans="1:10" ht="13.2" hidden="1" x14ac:dyDescent="0.25">
      <c r="A174" s="5">
        <v>173</v>
      </c>
      <c r="B174" s="2">
        <v>45</v>
      </c>
      <c r="C174" s="2" t="s">
        <v>17</v>
      </c>
      <c r="D174" s="2" t="s">
        <v>22</v>
      </c>
      <c r="E174" s="2" t="s">
        <v>24</v>
      </c>
      <c r="G174" s="2" t="s">
        <v>13</v>
      </c>
      <c r="H174" s="2" t="s">
        <v>20</v>
      </c>
      <c r="I174" s="3" t="s">
        <v>15</v>
      </c>
      <c r="J174" s="3" t="s">
        <v>15</v>
      </c>
    </row>
    <row r="175" spans="1:10" ht="13.2" hidden="1" x14ac:dyDescent="0.25">
      <c r="A175" s="5">
        <v>174</v>
      </c>
      <c r="B175" s="2">
        <v>32</v>
      </c>
      <c r="C175" s="2" t="s">
        <v>17</v>
      </c>
      <c r="D175" s="2" t="s">
        <v>22</v>
      </c>
      <c r="E175" s="2" t="s">
        <v>24</v>
      </c>
      <c r="G175" s="2" t="s">
        <v>23</v>
      </c>
      <c r="H175" s="2" t="s">
        <v>20</v>
      </c>
      <c r="I175" s="3" t="s">
        <v>15</v>
      </c>
      <c r="J175" s="3" t="s">
        <v>15</v>
      </c>
    </row>
    <row r="176" spans="1:10" ht="13.2" hidden="1" x14ac:dyDescent="0.25">
      <c r="A176" s="5">
        <v>175</v>
      </c>
      <c r="B176" s="2">
        <v>58</v>
      </c>
      <c r="C176" s="2" t="s">
        <v>17</v>
      </c>
      <c r="D176" s="2" t="s">
        <v>28</v>
      </c>
      <c r="E176" s="2" t="s">
        <v>24</v>
      </c>
      <c r="G176" s="2" t="s">
        <v>13</v>
      </c>
      <c r="H176" s="2" t="s">
        <v>29</v>
      </c>
      <c r="I176" s="2">
        <v>0</v>
      </c>
      <c r="J176" s="2">
        <v>0</v>
      </c>
    </row>
    <row r="177" spans="1:10" ht="13.2" hidden="1" x14ac:dyDescent="0.25">
      <c r="A177" s="5">
        <v>176</v>
      </c>
      <c r="B177" s="2">
        <v>57</v>
      </c>
      <c r="C177" s="2" t="s">
        <v>17</v>
      </c>
      <c r="D177" s="2" t="s">
        <v>22</v>
      </c>
      <c r="E177" s="2" t="s">
        <v>24</v>
      </c>
      <c r="G177" s="2" t="s">
        <v>13</v>
      </c>
      <c r="H177" s="2" t="s">
        <v>14</v>
      </c>
      <c r="I177" s="3" t="s">
        <v>15</v>
      </c>
      <c r="J177" s="2">
        <v>0</v>
      </c>
    </row>
    <row r="178" spans="1:10" ht="13.2" hidden="1" x14ac:dyDescent="0.25">
      <c r="A178" s="5">
        <v>177</v>
      </c>
      <c r="B178" s="2">
        <v>51</v>
      </c>
      <c r="C178" s="2" t="s">
        <v>17</v>
      </c>
      <c r="D178" s="2" t="s">
        <v>18</v>
      </c>
      <c r="E178" s="2" t="s">
        <v>24</v>
      </c>
      <c r="G178" s="2" t="s">
        <v>19</v>
      </c>
      <c r="H178" s="2" t="s">
        <v>14</v>
      </c>
      <c r="I178" s="2">
        <v>0</v>
      </c>
      <c r="J178" s="2">
        <v>0</v>
      </c>
    </row>
    <row r="179" spans="1:10" ht="13.2" hidden="1" x14ac:dyDescent="0.25">
      <c r="A179" s="5">
        <v>178</v>
      </c>
      <c r="B179" s="2">
        <v>40</v>
      </c>
      <c r="C179" s="2" t="s">
        <v>17</v>
      </c>
      <c r="D179" s="2" t="s">
        <v>11</v>
      </c>
      <c r="E179" s="2" t="s">
        <v>24</v>
      </c>
      <c r="G179" s="2" t="s">
        <v>13</v>
      </c>
      <c r="H179" s="2" t="s">
        <v>20</v>
      </c>
      <c r="I179" s="2">
        <v>0</v>
      </c>
      <c r="J179" s="2">
        <v>0</v>
      </c>
    </row>
    <row r="180" spans="1:10" ht="13.2" x14ac:dyDescent="0.25">
      <c r="A180" s="5">
        <v>179</v>
      </c>
      <c r="B180" s="2">
        <v>47</v>
      </c>
      <c r="C180" s="2" t="s">
        <v>10</v>
      </c>
      <c r="D180" s="2" t="s">
        <v>18</v>
      </c>
      <c r="E180" s="2" t="s">
        <v>12</v>
      </c>
      <c r="G180" s="2" t="s">
        <v>19</v>
      </c>
      <c r="H180" s="2" t="s">
        <v>14</v>
      </c>
      <c r="I180" s="3" t="s">
        <v>15</v>
      </c>
      <c r="J180" s="3" t="s">
        <v>15</v>
      </c>
    </row>
    <row r="181" spans="1:10" ht="13.2" hidden="1" x14ac:dyDescent="0.25">
      <c r="A181" s="5">
        <v>180</v>
      </c>
      <c r="B181" s="2">
        <v>48</v>
      </c>
      <c r="C181" s="2" t="s">
        <v>17</v>
      </c>
      <c r="D181" s="2" t="s">
        <v>22</v>
      </c>
      <c r="E181" s="2" t="s">
        <v>24</v>
      </c>
      <c r="G181" s="2" t="s">
        <v>23</v>
      </c>
      <c r="H181" s="2" t="s">
        <v>21</v>
      </c>
      <c r="I181" s="2">
        <v>0</v>
      </c>
      <c r="J181" s="2">
        <v>0</v>
      </c>
    </row>
    <row r="182" spans="1:10" ht="13.2" x14ac:dyDescent="0.25">
      <c r="A182" s="5">
        <v>181</v>
      </c>
      <c r="B182" s="2">
        <v>29</v>
      </c>
      <c r="C182" s="2" t="s">
        <v>17</v>
      </c>
      <c r="D182" s="2" t="s">
        <v>22</v>
      </c>
      <c r="E182" s="2" t="s">
        <v>30</v>
      </c>
      <c r="F182" s="2">
        <v>60</v>
      </c>
      <c r="G182" s="2" t="s">
        <v>23</v>
      </c>
      <c r="H182" s="2" t="s">
        <v>14</v>
      </c>
      <c r="I182" s="2">
        <v>0</v>
      </c>
      <c r="J182" s="3" t="s">
        <v>15</v>
      </c>
    </row>
    <row r="183" spans="1:10" ht="13.2" x14ac:dyDescent="0.25">
      <c r="A183" s="5">
        <v>182</v>
      </c>
      <c r="B183" s="2">
        <v>47</v>
      </c>
      <c r="C183" s="2" t="s">
        <v>17</v>
      </c>
      <c r="D183" s="2" t="s">
        <v>11</v>
      </c>
      <c r="E183" s="2" t="s">
        <v>12</v>
      </c>
      <c r="G183" s="2" t="s">
        <v>13</v>
      </c>
      <c r="H183" s="2" t="s">
        <v>14</v>
      </c>
      <c r="I183" s="2">
        <v>0</v>
      </c>
      <c r="J183" s="2">
        <v>0</v>
      </c>
    </row>
    <row r="184" spans="1:10" ht="13.2" x14ac:dyDescent="0.25">
      <c r="A184" s="5">
        <v>183</v>
      </c>
      <c r="B184" s="2">
        <v>51</v>
      </c>
      <c r="C184" s="2" t="s">
        <v>17</v>
      </c>
      <c r="D184" s="2" t="s">
        <v>11</v>
      </c>
      <c r="E184" s="2" t="s">
        <v>12</v>
      </c>
      <c r="G184" s="2" t="s">
        <v>13</v>
      </c>
      <c r="H184" s="2" t="s">
        <v>29</v>
      </c>
      <c r="I184" s="2">
        <v>0</v>
      </c>
      <c r="J184" s="2">
        <v>0</v>
      </c>
    </row>
    <row r="185" spans="1:10" ht="13.2" x14ac:dyDescent="0.25">
      <c r="A185" s="5">
        <v>184</v>
      </c>
      <c r="B185" s="2">
        <v>46</v>
      </c>
      <c r="C185" s="2" t="s">
        <v>17</v>
      </c>
      <c r="D185" s="2" t="s">
        <v>11</v>
      </c>
      <c r="E185" s="2" t="s">
        <v>30</v>
      </c>
      <c r="G185" s="2" t="s">
        <v>13</v>
      </c>
      <c r="H185" s="2" t="s">
        <v>21</v>
      </c>
      <c r="I185" s="2">
        <v>0</v>
      </c>
      <c r="J185" s="3" t="s">
        <v>15</v>
      </c>
    </row>
    <row r="186" spans="1:10" ht="13.2" hidden="1" x14ac:dyDescent="0.25">
      <c r="A186" s="5">
        <v>185</v>
      </c>
      <c r="B186" s="2">
        <v>48</v>
      </c>
      <c r="C186" s="2" t="s">
        <v>17</v>
      </c>
      <c r="D186" s="2" t="s">
        <v>11</v>
      </c>
      <c r="E186" s="2" t="s">
        <v>24</v>
      </c>
      <c r="G186" s="2" t="s">
        <v>13</v>
      </c>
      <c r="H186" s="2" t="s">
        <v>29</v>
      </c>
      <c r="I186" s="2">
        <v>0</v>
      </c>
      <c r="J186" s="2">
        <v>0</v>
      </c>
    </row>
    <row r="187" spans="1:10" ht="13.2" hidden="1" x14ac:dyDescent="0.25">
      <c r="A187" s="5">
        <v>186</v>
      </c>
      <c r="B187" s="2">
        <v>59</v>
      </c>
      <c r="C187" s="2" t="s">
        <v>17</v>
      </c>
      <c r="D187" s="2" t="s">
        <v>11</v>
      </c>
      <c r="E187" s="2" t="s">
        <v>24</v>
      </c>
      <c r="G187" s="2" t="s">
        <v>13</v>
      </c>
      <c r="H187" s="2" t="s">
        <v>14</v>
      </c>
      <c r="I187" s="2">
        <v>0</v>
      </c>
      <c r="J187" s="2">
        <v>0</v>
      </c>
    </row>
    <row r="188" spans="1:10" ht="13.2" hidden="1" x14ac:dyDescent="0.25">
      <c r="A188" s="5">
        <v>187</v>
      </c>
      <c r="B188" s="2">
        <v>53</v>
      </c>
      <c r="C188" s="2" t="s">
        <v>17</v>
      </c>
      <c r="D188" s="2" t="s">
        <v>11</v>
      </c>
      <c r="E188" s="2" t="s">
        <v>24</v>
      </c>
      <c r="G188" s="2" t="s">
        <v>13</v>
      </c>
      <c r="H188" s="2" t="s">
        <v>14</v>
      </c>
      <c r="I188" s="3" t="s">
        <v>15</v>
      </c>
      <c r="J188" s="3" t="s">
        <v>15</v>
      </c>
    </row>
    <row r="189" spans="1:10" ht="13.2" hidden="1" x14ac:dyDescent="0.25">
      <c r="A189" s="5">
        <v>188</v>
      </c>
      <c r="B189" s="2">
        <v>53</v>
      </c>
      <c r="C189" s="2" t="s">
        <v>17</v>
      </c>
      <c r="D189" s="2" t="s">
        <v>11</v>
      </c>
      <c r="E189" s="2" t="s">
        <v>24</v>
      </c>
      <c r="G189" s="2" t="s">
        <v>13</v>
      </c>
      <c r="H189" s="2" t="s">
        <v>29</v>
      </c>
      <c r="I189" s="2">
        <v>0</v>
      </c>
      <c r="J189" s="2" t="s">
        <v>26</v>
      </c>
    </row>
    <row r="190" spans="1:10" ht="13.2" x14ac:dyDescent="0.25">
      <c r="A190" s="5">
        <v>189</v>
      </c>
      <c r="B190" s="2">
        <v>36</v>
      </c>
      <c r="C190" s="2" t="s">
        <v>10</v>
      </c>
      <c r="D190" s="2" t="s">
        <v>28</v>
      </c>
      <c r="E190" s="2" t="s">
        <v>12</v>
      </c>
      <c r="G190" s="2" t="s">
        <v>13</v>
      </c>
      <c r="H190" s="2" t="s">
        <v>14</v>
      </c>
      <c r="I190" s="2">
        <v>0</v>
      </c>
      <c r="J190" s="2">
        <v>0</v>
      </c>
    </row>
    <row r="191" spans="1:10" ht="13.2" hidden="1" x14ac:dyDescent="0.25">
      <c r="A191" s="5">
        <v>190</v>
      </c>
      <c r="B191" s="2">
        <v>50</v>
      </c>
      <c r="C191" s="2" t="s">
        <v>17</v>
      </c>
      <c r="D191" s="2" t="s">
        <v>11</v>
      </c>
      <c r="E191" s="2" t="s">
        <v>24</v>
      </c>
      <c r="G191" s="2" t="s">
        <v>13</v>
      </c>
      <c r="H191" s="2" t="s">
        <v>29</v>
      </c>
      <c r="I191" s="3" t="s">
        <v>15</v>
      </c>
      <c r="J191" s="2">
        <v>0</v>
      </c>
    </row>
    <row r="192" spans="1:10" ht="13.2" hidden="1" x14ac:dyDescent="0.25">
      <c r="A192" s="5">
        <v>191</v>
      </c>
      <c r="B192" s="2">
        <v>28</v>
      </c>
      <c r="C192" s="2" t="s">
        <v>17</v>
      </c>
      <c r="D192" s="2" t="s">
        <v>11</v>
      </c>
      <c r="E192" s="2" t="s">
        <v>24</v>
      </c>
      <c r="G192" s="2" t="s">
        <v>13</v>
      </c>
      <c r="H192" s="2" t="s">
        <v>14</v>
      </c>
      <c r="I192" s="2">
        <v>0</v>
      </c>
      <c r="J192" s="3" t="s">
        <v>16</v>
      </c>
    </row>
    <row r="193" spans="1:10" ht="13.2" x14ac:dyDescent="0.25">
      <c r="A193" s="5">
        <v>192</v>
      </c>
      <c r="B193" s="2">
        <v>34</v>
      </c>
      <c r="C193" s="2" t="s">
        <v>10</v>
      </c>
      <c r="D193" s="2" t="s">
        <v>11</v>
      </c>
      <c r="E193" s="2" t="s">
        <v>12</v>
      </c>
      <c r="G193" s="2" t="s">
        <v>13</v>
      </c>
      <c r="H193" s="2" t="s">
        <v>20</v>
      </c>
      <c r="I193" s="2">
        <v>0</v>
      </c>
      <c r="J193" s="3" t="s">
        <v>16</v>
      </c>
    </row>
    <row r="194" spans="1:10" ht="13.2" hidden="1" x14ac:dyDescent="0.25">
      <c r="A194" s="5">
        <v>193</v>
      </c>
      <c r="B194" s="2">
        <v>56</v>
      </c>
      <c r="C194" s="2" t="s">
        <v>17</v>
      </c>
      <c r="D194" s="2" t="s">
        <v>11</v>
      </c>
      <c r="E194" s="2" t="s">
        <v>24</v>
      </c>
      <c r="G194" s="2" t="s">
        <v>13</v>
      </c>
      <c r="H194" s="2" t="s">
        <v>25</v>
      </c>
      <c r="I194" s="3" t="s">
        <v>16</v>
      </c>
      <c r="J194" s="2" t="s">
        <v>26</v>
      </c>
    </row>
    <row r="195" spans="1:10" ht="13.2" hidden="1" x14ac:dyDescent="0.25">
      <c r="A195" s="5">
        <v>194</v>
      </c>
      <c r="B195" s="2">
        <v>37</v>
      </c>
      <c r="C195" s="2" t="s">
        <v>17</v>
      </c>
      <c r="D195" s="2" t="s">
        <v>37</v>
      </c>
      <c r="E195" s="2" t="s">
        <v>24</v>
      </c>
      <c r="F195" s="2" t="s">
        <v>41</v>
      </c>
      <c r="G195" s="2" t="s">
        <v>35</v>
      </c>
      <c r="H195" s="2" t="s">
        <v>20</v>
      </c>
      <c r="I195" s="2">
        <v>0</v>
      </c>
      <c r="J195" s="2">
        <v>0</v>
      </c>
    </row>
    <row r="196" spans="1:10" ht="13.2" x14ac:dyDescent="0.25">
      <c r="A196" s="5">
        <v>195</v>
      </c>
      <c r="B196" s="2">
        <v>32</v>
      </c>
      <c r="C196" s="2" t="s">
        <v>10</v>
      </c>
      <c r="D196" s="2" t="s">
        <v>11</v>
      </c>
      <c r="E196" s="2" t="s">
        <v>12</v>
      </c>
      <c r="F196" s="2">
        <v>6</v>
      </c>
      <c r="G196" s="2" t="s">
        <v>13</v>
      </c>
      <c r="H196" s="2" t="s">
        <v>20</v>
      </c>
      <c r="I196" s="2">
        <v>0</v>
      </c>
      <c r="J196" s="2">
        <v>0</v>
      </c>
    </row>
    <row r="197" spans="1:10" ht="13.2" x14ac:dyDescent="0.25">
      <c r="A197" s="5">
        <v>196</v>
      </c>
      <c r="B197" s="2">
        <v>21</v>
      </c>
      <c r="C197" s="2" t="s">
        <v>17</v>
      </c>
      <c r="D197" s="2" t="s">
        <v>28</v>
      </c>
      <c r="E197" s="2" t="s">
        <v>12</v>
      </c>
      <c r="G197" s="2" t="s">
        <v>13</v>
      </c>
      <c r="H197" s="2" t="s">
        <v>14</v>
      </c>
      <c r="I197" s="2">
        <v>0</v>
      </c>
      <c r="J197" s="2">
        <v>0</v>
      </c>
    </row>
    <row r="198" spans="1:10" ht="13.2" x14ac:dyDescent="0.25">
      <c r="A198" s="5">
        <v>197</v>
      </c>
      <c r="B198" s="2">
        <v>35</v>
      </c>
      <c r="C198" s="2" t="s">
        <v>17</v>
      </c>
      <c r="D198" s="2" t="s">
        <v>11</v>
      </c>
      <c r="E198" s="2" t="s">
        <v>12</v>
      </c>
      <c r="G198" s="2" t="s">
        <v>13</v>
      </c>
      <c r="H198" s="2" t="s">
        <v>14</v>
      </c>
      <c r="I198" s="2">
        <v>0</v>
      </c>
      <c r="J198" s="2" t="s">
        <v>32</v>
      </c>
    </row>
    <row r="199" spans="1:10" ht="13.2" hidden="1" x14ac:dyDescent="0.25">
      <c r="A199" s="5">
        <v>198</v>
      </c>
      <c r="B199" s="2">
        <v>44</v>
      </c>
      <c r="C199" s="2" t="s">
        <v>17</v>
      </c>
      <c r="D199" s="2" t="s">
        <v>22</v>
      </c>
      <c r="E199" s="2" t="s">
        <v>24</v>
      </c>
      <c r="G199" s="2" t="s">
        <v>13</v>
      </c>
      <c r="H199" s="2" t="s">
        <v>21</v>
      </c>
      <c r="I199" s="2">
        <v>0</v>
      </c>
      <c r="J199" s="2">
        <v>0</v>
      </c>
    </row>
    <row r="200" spans="1:10" ht="13.2" hidden="1" x14ac:dyDescent="0.25">
      <c r="A200" s="5">
        <v>199</v>
      </c>
      <c r="B200" s="2">
        <v>50</v>
      </c>
      <c r="C200" s="2" t="s">
        <v>17</v>
      </c>
      <c r="D200" s="2" t="s">
        <v>11</v>
      </c>
      <c r="E200" s="2" t="s">
        <v>24</v>
      </c>
      <c r="G200" s="2" t="s">
        <v>13</v>
      </c>
      <c r="H200" s="2" t="s">
        <v>29</v>
      </c>
      <c r="I200" s="2">
        <v>0</v>
      </c>
      <c r="J200" s="2" t="s">
        <v>38</v>
      </c>
    </row>
    <row r="201" spans="1:10" ht="13.2" hidden="1" x14ac:dyDescent="0.25">
      <c r="A201" s="5">
        <v>200</v>
      </c>
      <c r="B201" s="2">
        <v>45</v>
      </c>
      <c r="C201" s="2" t="s">
        <v>17</v>
      </c>
      <c r="D201" s="2" t="s">
        <v>22</v>
      </c>
      <c r="E201" s="2" t="s">
        <v>24</v>
      </c>
      <c r="G201" s="2" t="s">
        <v>23</v>
      </c>
      <c r="H201" s="2" t="s">
        <v>21</v>
      </c>
      <c r="I201" s="2">
        <v>0</v>
      </c>
      <c r="J201" s="3" t="s">
        <v>15</v>
      </c>
    </row>
    <row r="202" spans="1:10" ht="13.2" x14ac:dyDescent="0.25">
      <c r="A202" s="5">
        <v>201</v>
      </c>
      <c r="B202" s="2">
        <v>28</v>
      </c>
      <c r="C202" s="2" t="s">
        <v>17</v>
      </c>
      <c r="D202" s="2" t="s">
        <v>22</v>
      </c>
      <c r="E202" s="2" t="s">
        <v>12</v>
      </c>
      <c r="G202" s="2" t="s">
        <v>23</v>
      </c>
      <c r="H202" s="2" t="s">
        <v>14</v>
      </c>
      <c r="I202" s="3" t="s">
        <v>15</v>
      </c>
      <c r="J202" s="3" t="s">
        <v>15</v>
      </c>
    </row>
    <row r="203" spans="1:10" ht="13.2" hidden="1" x14ac:dyDescent="0.25">
      <c r="A203" s="5">
        <v>202</v>
      </c>
      <c r="B203" s="2">
        <v>47</v>
      </c>
      <c r="C203" s="2" t="s">
        <v>17</v>
      </c>
      <c r="D203" s="2" t="s">
        <v>37</v>
      </c>
      <c r="E203" s="2" t="s">
        <v>24</v>
      </c>
      <c r="F203" s="2">
        <v>80</v>
      </c>
      <c r="G203" s="2" t="s">
        <v>13</v>
      </c>
      <c r="H203" s="2" t="s">
        <v>21</v>
      </c>
      <c r="I203" s="2">
        <v>0</v>
      </c>
      <c r="J203" s="2">
        <v>0</v>
      </c>
    </row>
    <row r="204" spans="1:10" ht="13.2" hidden="1" x14ac:dyDescent="0.25">
      <c r="A204" s="5">
        <v>203</v>
      </c>
      <c r="B204" s="2">
        <v>29</v>
      </c>
      <c r="C204" s="2" t="s">
        <v>17</v>
      </c>
      <c r="D204" s="2" t="s">
        <v>22</v>
      </c>
      <c r="E204" s="2" t="s">
        <v>24</v>
      </c>
      <c r="G204" s="2" t="s">
        <v>23</v>
      </c>
      <c r="H204" s="2" t="s">
        <v>14</v>
      </c>
      <c r="I204" s="2" t="s">
        <v>26</v>
      </c>
      <c r="J204" s="2" t="s">
        <v>32</v>
      </c>
    </row>
    <row r="205" spans="1:10" ht="13.2" hidden="1" x14ac:dyDescent="0.25">
      <c r="A205" s="5">
        <v>204</v>
      </c>
      <c r="B205" s="2">
        <v>61</v>
      </c>
      <c r="C205" s="2" t="s">
        <v>17</v>
      </c>
      <c r="D205" s="2" t="s">
        <v>22</v>
      </c>
      <c r="E205" s="2" t="s">
        <v>24</v>
      </c>
      <c r="G205" s="2" t="s">
        <v>23</v>
      </c>
      <c r="H205" s="2" t="s">
        <v>25</v>
      </c>
      <c r="I205" s="2">
        <v>0</v>
      </c>
      <c r="J205" s="2">
        <v>0</v>
      </c>
    </row>
    <row r="206" spans="1:10" ht="13.2" x14ac:dyDescent="0.25">
      <c r="A206" s="5">
        <v>205</v>
      </c>
      <c r="B206" s="2">
        <v>62</v>
      </c>
      <c r="C206" s="2" t="s">
        <v>17</v>
      </c>
      <c r="D206" s="2" t="s">
        <v>28</v>
      </c>
      <c r="E206" s="2" t="s">
        <v>12</v>
      </c>
      <c r="F206" s="2" t="s">
        <v>42</v>
      </c>
      <c r="G206" s="2" t="s">
        <v>13</v>
      </c>
      <c r="H206" s="2" t="s">
        <v>20</v>
      </c>
      <c r="I206" s="2">
        <v>0</v>
      </c>
      <c r="J206" s="3" t="s">
        <v>16</v>
      </c>
    </row>
    <row r="207" spans="1:10" ht="13.2" hidden="1" x14ac:dyDescent="0.25">
      <c r="A207" s="5">
        <v>206</v>
      </c>
      <c r="B207" s="2">
        <v>53</v>
      </c>
      <c r="C207" s="2" t="s">
        <v>17</v>
      </c>
      <c r="D207" s="2" t="s">
        <v>11</v>
      </c>
      <c r="E207" s="2" t="s">
        <v>24</v>
      </c>
      <c r="G207" s="2" t="s">
        <v>13</v>
      </c>
      <c r="H207" s="2" t="s">
        <v>20</v>
      </c>
      <c r="I207" s="2">
        <v>0</v>
      </c>
      <c r="J207" s="2">
        <v>0</v>
      </c>
    </row>
    <row r="208" spans="1:10" ht="13.2" hidden="1" x14ac:dyDescent="0.25">
      <c r="A208" s="5">
        <v>207</v>
      </c>
      <c r="B208" s="2">
        <v>49</v>
      </c>
      <c r="C208" s="2" t="s">
        <v>17</v>
      </c>
      <c r="D208" s="2" t="s">
        <v>18</v>
      </c>
      <c r="E208" s="2" t="s">
        <v>24</v>
      </c>
      <c r="G208" s="2" t="s">
        <v>19</v>
      </c>
      <c r="H208" s="2" t="s">
        <v>21</v>
      </c>
      <c r="I208" s="2">
        <v>0</v>
      </c>
      <c r="J208" s="2">
        <v>0</v>
      </c>
    </row>
    <row r="209" spans="1:10" ht="13.2" x14ac:dyDescent="0.25">
      <c r="A209" s="5">
        <v>208</v>
      </c>
      <c r="B209" s="2">
        <v>27</v>
      </c>
      <c r="C209" s="2" t="s">
        <v>10</v>
      </c>
      <c r="D209" s="2" t="s">
        <v>22</v>
      </c>
      <c r="E209" s="2" t="s">
        <v>12</v>
      </c>
      <c r="G209" s="2" t="s">
        <v>13</v>
      </c>
      <c r="H209" s="2" t="s">
        <v>14</v>
      </c>
      <c r="I209" s="2">
        <v>0</v>
      </c>
      <c r="J209" s="3" t="s">
        <v>15</v>
      </c>
    </row>
    <row r="210" spans="1:10" ht="13.2" hidden="1" x14ac:dyDescent="0.25">
      <c r="A210" s="5">
        <v>209</v>
      </c>
      <c r="B210" s="2">
        <v>55</v>
      </c>
      <c r="C210" s="2" t="s">
        <v>17</v>
      </c>
      <c r="D210" s="2" t="s">
        <v>11</v>
      </c>
      <c r="E210" s="2" t="s">
        <v>24</v>
      </c>
      <c r="G210" s="2" t="s">
        <v>13</v>
      </c>
      <c r="H210" s="2" t="s">
        <v>29</v>
      </c>
      <c r="I210" s="2">
        <v>0</v>
      </c>
      <c r="J210" s="2">
        <v>0</v>
      </c>
    </row>
    <row r="211" spans="1:10" ht="13.2" hidden="1" x14ac:dyDescent="0.25">
      <c r="A211" s="5">
        <v>210</v>
      </c>
      <c r="B211" s="2">
        <v>58</v>
      </c>
      <c r="C211" s="2" t="s">
        <v>17</v>
      </c>
      <c r="D211" s="2" t="s">
        <v>11</v>
      </c>
      <c r="E211" s="2" t="s">
        <v>24</v>
      </c>
      <c r="G211" s="2" t="s">
        <v>13</v>
      </c>
      <c r="H211" s="2" t="s">
        <v>29</v>
      </c>
      <c r="I211" s="2">
        <v>0</v>
      </c>
      <c r="J211" s="2">
        <v>0</v>
      </c>
    </row>
    <row r="212" spans="1:10" ht="13.2" hidden="1" x14ac:dyDescent="0.25">
      <c r="A212" s="5">
        <v>211</v>
      </c>
      <c r="B212" s="2">
        <v>22</v>
      </c>
      <c r="C212" s="2" t="s">
        <v>17</v>
      </c>
      <c r="D212" s="2" t="s">
        <v>11</v>
      </c>
      <c r="E212" s="2" t="s">
        <v>24</v>
      </c>
      <c r="G212" s="2" t="s">
        <v>13</v>
      </c>
      <c r="H212" s="2" t="s">
        <v>14</v>
      </c>
      <c r="I212" s="2">
        <v>0</v>
      </c>
      <c r="J212" s="3" t="s">
        <v>15</v>
      </c>
    </row>
    <row r="213" spans="1:10" ht="13.2" hidden="1" x14ac:dyDescent="0.25">
      <c r="A213" s="5">
        <v>212</v>
      </c>
      <c r="B213" s="2">
        <v>51</v>
      </c>
      <c r="C213" s="2" t="s">
        <v>17</v>
      </c>
      <c r="D213" s="2" t="s">
        <v>22</v>
      </c>
      <c r="E213" s="2" t="s">
        <v>24</v>
      </c>
      <c r="G213" s="2" t="s">
        <v>23</v>
      </c>
      <c r="H213" s="2" t="s">
        <v>29</v>
      </c>
      <c r="I213" s="2">
        <v>0</v>
      </c>
      <c r="J213" s="2">
        <v>0</v>
      </c>
    </row>
    <row r="214" spans="1:10" ht="13.2" hidden="1" x14ac:dyDescent="0.25">
      <c r="A214" s="5">
        <v>213</v>
      </c>
      <c r="B214" s="2">
        <v>47</v>
      </c>
      <c r="C214" s="2" t="s">
        <v>17</v>
      </c>
      <c r="D214" s="2" t="s">
        <v>37</v>
      </c>
      <c r="E214" s="2" t="s">
        <v>24</v>
      </c>
      <c r="G214" s="2" t="s">
        <v>13</v>
      </c>
      <c r="H214" s="2" t="s">
        <v>21</v>
      </c>
      <c r="I214" s="2">
        <v>0</v>
      </c>
      <c r="J214" s="3" t="s">
        <v>16</v>
      </c>
    </row>
    <row r="215" spans="1:10" ht="13.2" hidden="1" x14ac:dyDescent="0.25">
      <c r="A215" s="5">
        <v>214</v>
      </c>
      <c r="B215" s="2">
        <v>59</v>
      </c>
      <c r="C215" s="2" t="s">
        <v>17</v>
      </c>
      <c r="D215" s="2" t="s">
        <v>11</v>
      </c>
      <c r="E215" s="2" t="s">
        <v>24</v>
      </c>
      <c r="G215" s="2" t="s">
        <v>13</v>
      </c>
      <c r="H215" s="2" t="s">
        <v>25</v>
      </c>
      <c r="I215" s="2">
        <v>0</v>
      </c>
      <c r="J215" s="2">
        <v>0</v>
      </c>
    </row>
    <row r="216" spans="1:10" ht="13.2" hidden="1" x14ac:dyDescent="0.25">
      <c r="A216" s="5">
        <v>215</v>
      </c>
      <c r="B216" s="2">
        <v>42</v>
      </c>
      <c r="C216" s="2" t="s">
        <v>17</v>
      </c>
      <c r="D216" s="2" t="s">
        <v>11</v>
      </c>
      <c r="E216" s="2" t="s">
        <v>24</v>
      </c>
      <c r="G216" s="2" t="s">
        <v>13</v>
      </c>
      <c r="H216" s="2" t="s">
        <v>14</v>
      </c>
      <c r="I216" s="3" t="s">
        <v>15</v>
      </c>
      <c r="J216" s="3" t="s">
        <v>15</v>
      </c>
    </row>
    <row r="217" spans="1:10" ht="13.2" x14ac:dyDescent="0.25">
      <c r="A217" s="5">
        <v>216</v>
      </c>
      <c r="B217" s="2">
        <v>32</v>
      </c>
      <c r="C217" s="2" t="s">
        <v>17</v>
      </c>
      <c r="D217" s="2" t="s">
        <v>11</v>
      </c>
      <c r="E217" s="2" t="s">
        <v>12</v>
      </c>
      <c r="G217" s="2" t="s">
        <v>13</v>
      </c>
      <c r="H217" s="2" t="s">
        <v>14</v>
      </c>
      <c r="I217" s="2">
        <v>0</v>
      </c>
      <c r="J217" s="2">
        <v>0</v>
      </c>
    </row>
    <row r="218" spans="1:10" ht="13.2" hidden="1" x14ac:dyDescent="0.25">
      <c r="A218" s="5">
        <v>217</v>
      </c>
      <c r="B218" s="2">
        <v>59</v>
      </c>
      <c r="C218" s="2" t="s">
        <v>17</v>
      </c>
      <c r="D218" s="2" t="s">
        <v>11</v>
      </c>
      <c r="E218" s="2" t="s">
        <v>24</v>
      </c>
      <c r="G218" s="2" t="s">
        <v>13</v>
      </c>
      <c r="H218" s="2" t="s">
        <v>20</v>
      </c>
      <c r="I218" s="2">
        <v>0</v>
      </c>
      <c r="J218" s="2">
        <v>0</v>
      </c>
    </row>
    <row r="219" spans="1:10" ht="13.2" hidden="1" x14ac:dyDescent="0.25">
      <c r="A219" s="5">
        <v>218</v>
      </c>
      <c r="B219" s="2">
        <v>51</v>
      </c>
      <c r="C219" s="2" t="s">
        <v>17</v>
      </c>
      <c r="D219" s="2" t="s">
        <v>18</v>
      </c>
      <c r="E219" s="2" t="s">
        <v>24</v>
      </c>
      <c r="G219" s="2" t="s">
        <v>19</v>
      </c>
      <c r="H219" s="2" t="s">
        <v>21</v>
      </c>
      <c r="I219" s="2">
        <v>0</v>
      </c>
      <c r="J219" s="2">
        <v>0</v>
      </c>
    </row>
    <row r="220" spans="1:10" ht="13.2" hidden="1" x14ac:dyDescent="0.25">
      <c r="A220" s="5">
        <v>219</v>
      </c>
      <c r="B220" s="2">
        <v>49</v>
      </c>
      <c r="C220" s="2" t="s">
        <v>17</v>
      </c>
      <c r="D220" s="2" t="s">
        <v>11</v>
      </c>
      <c r="E220" s="2" t="s">
        <v>24</v>
      </c>
      <c r="G220" s="2" t="s">
        <v>23</v>
      </c>
      <c r="H220" s="2" t="s">
        <v>29</v>
      </c>
      <c r="I220" s="2">
        <v>0</v>
      </c>
      <c r="J220" s="3" t="s">
        <v>15</v>
      </c>
    </row>
    <row r="221" spans="1:10" ht="13.2" x14ac:dyDescent="0.25">
      <c r="A221" s="5">
        <v>220</v>
      </c>
      <c r="B221" s="2">
        <v>45</v>
      </c>
      <c r="C221" s="2" t="s">
        <v>10</v>
      </c>
      <c r="D221" s="2" t="s">
        <v>22</v>
      </c>
      <c r="E221" s="2" t="s">
        <v>30</v>
      </c>
      <c r="F221" s="2" t="s">
        <v>43</v>
      </c>
      <c r="G221" s="2" t="s">
        <v>23</v>
      </c>
      <c r="H221" s="2" t="s">
        <v>21</v>
      </c>
      <c r="I221" s="2">
        <v>0</v>
      </c>
      <c r="J221" s="3" t="s">
        <v>15</v>
      </c>
    </row>
    <row r="222" spans="1:10" ht="13.2" hidden="1" x14ac:dyDescent="0.25">
      <c r="A222" s="5">
        <v>221</v>
      </c>
      <c r="B222" s="2">
        <v>54</v>
      </c>
      <c r="C222" s="2" t="s">
        <v>17</v>
      </c>
      <c r="D222" s="2" t="s">
        <v>28</v>
      </c>
      <c r="E222" s="2" t="s">
        <v>24</v>
      </c>
      <c r="G222" s="2" t="s">
        <v>13</v>
      </c>
      <c r="H222" s="2" t="s">
        <v>29</v>
      </c>
      <c r="I222" s="2">
        <v>0</v>
      </c>
      <c r="J222" s="2">
        <v>0</v>
      </c>
    </row>
    <row r="223" spans="1:10" ht="13.2" hidden="1" x14ac:dyDescent="0.25">
      <c r="A223" s="5">
        <v>222</v>
      </c>
      <c r="B223" s="2">
        <v>43</v>
      </c>
      <c r="C223" s="2" t="s">
        <v>17</v>
      </c>
      <c r="D223" s="2" t="s">
        <v>11</v>
      </c>
      <c r="E223" s="2" t="s">
        <v>24</v>
      </c>
      <c r="G223" s="2" t="s">
        <v>13</v>
      </c>
      <c r="H223" s="2" t="s">
        <v>14</v>
      </c>
      <c r="I223" s="3" t="s">
        <v>15</v>
      </c>
      <c r="J223" s="3" t="s">
        <v>15</v>
      </c>
    </row>
    <row r="224" spans="1:10" ht="13.2" hidden="1" x14ac:dyDescent="0.25">
      <c r="A224" s="5">
        <v>223</v>
      </c>
      <c r="B224" s="2">
        <v>27</v>
      </c>
      <c r="C224" s="2" t="s">
        <v>10</v>
      </c>
      <c r="D224" s="2" t="s">
        <v>11</v>
      </c>
      <c r="E224" s="2" t="s">
        <v>24</v>
      </c>
      <c r="G224" s="2" t="s">
        <v>13</v>
      </c>
      <c r="H224" s="2" t="s">
        <v>14</v>
      </c>
      <c r="I224" s="2">
        <v>0</v>
      </c>
      <c r="J224" s="3" t="s">
        <v>15</v>
      </c>
    </row>
    <row r="225" spans="1:10" ht="13.2" hidden="1" x14ac:dyDescent="0.25">
      <c r="A225" s="5">
        <v>224</v>
      </c>
      <c r="B225" s="2">
        <v>29</v>
      </c>
      <c r="C225" s="2" t="s">
        <v>17</v>
      </c>
      <c r="D225" s="2" t="s">
        <v>22</v>
      </c>
      <c r="E225" s="2" t="s">
        <v>24</v>
      </c>
      <c r="G225" s="2" t="s">
        <v>23</v>
      </c>
      <c r="H225" s="2" t="s">
        <v>14</v>
      </c>
      <c r="I225" s="2">
        <v>0</v>
      </c>
      <c r="J225" s="2">
        <v>0</v>
      </c>
    </row>
    <row r="226" spans="1:10" ht="13.2" hidden="1" x14ac:dyDescent="0.25">
      <c r="A226" s="5">
        <v>225</v>
      </c>
      <c r="B226" s="2">
        <v>55</v>
      </c>
      <c r="C226" s="2" t="s">
        <v>17</v>
      </c>
      <c r="D226" s="2" t="s">
        <v>11</v>
      </c>
      <c r="E226" s="2" t="s">
        <v>24</v>
      </c>
      <c r="G226" s="2" t="s">
        <v>13</v>
      </c>
      <c r="H226" s="2" t="s">
        <v>29</v>
      </c>
      <c r="I226" s="2">
        <v>0</v>
      </c>
      <c r="J226" s="2">
        <v>0</v>
      </c>
    </row>
    <row r="227" spans="1:10" ht="13.2" x14ac:dyDescent="0.25">
      <c r="A227" s="5">
        <v>226</v>
      </c>
      <c r="B227" s="2">
        <v>30</v>
      </c>
      <c r="C227" s="2" t="s">
        <v>10</v>
      </c>
      <c r="D227" s="2" t="s">
        <v>11</v>
      </c>
      <c r="E227" s="2" t="s">
        <v>12</v>
      </c>
      <c r="G227" s="2" t="s">
        <v>13</v>
      </c>
      <c r="H227" s="2" t="s">
        <v>14</v>
      </c>
      <c r="I227" s="2">
        <v>0</v>
      </c>
      <c r="J227" s="2">
        <v>0</v>
      </c>
    </row>
    <row r="228" spans="1:10" ht="13.2" hidden="1" x14ac:dyDescent="0.25">
      <c r="A228" s="5">
        <v>227</v>
      </c>
      <c r="B228" s="2">
        <v>32</v>
      </c>
      <c r="C228" s="2" t="s">
        <v>17</v>
      </c>
      <c r="D228" s="2" t="s">
        <v>28</v>
      </c>
      <c r="E228" s="2" t="s">
        <v>24</v>
      </c>
      <c r="G228" s="2" t="s">
        <v>13</v>
      </c>
      <c r="H228" s="2" t="s">
        <v>20</v>
      </c>
      <c r="I228" s="3" t="s">
        <v>16</v>
      </c>
      <c r="J228" s="3" t="s">
        <v>15</v>
      </c>
    </row>
    <row r="229" spans="1:10" ht="13.2" hidden="1" x14ac:dyDescent="0.25">
      <c r="A229" s="5">
        <v>228</v>
      </c>
      <c r="B229" s="2">
        <v>48</v>
      </c>
      <c r="C229" s="2" t="s">
        <v>17</v>
      </c>
      <c r="D229" s="2" t="s">
        <v>11</v>
      </c>
      <c r="E229" s="2" t="s">
        <v>24</v>
      </c>
      <c r="G229" s="2" t="s">
        <v>13</v>
      </c>
      <c r="H229" s="2" t="s">
        <v>21</v>
      </c>
      <c r="I229" s="2">
        <v>0</v>
      </c>
      <c r="J229" s="3" t="s">
        <v>15</v>
      </c>
    </row>
    <row r="230" spans="1:10" ht="13.2" x14ac:dyDescent="0.25">
      <c r="A230" s="5">
        <v>229</v>
      </c>
      <c r="B230" s="2">
        <v>30</v>
      </c>
      <c r="C230" s="2" t="s">
        <v>10</v>
      </c>
      <c r="D230" s="2" t="s">
        <v>22</v>
      </c>
      <c r="E230" s="2" t="s">
        <v>12</v>
      </c>
      <c r="F230" s="2">
        <v>20</v>
      </c>
      <c r="G230" s="2" t="s">
        <v>23</v>
      </c>
      <c r="H230" s="2" t="s">
        <v>20</v>
      </c>
      <c r="I230" s="2">
        <v>0</v>
      </c>
      <c r="J230" s="2">
        <v>0</v>
      </c>
    </row>
    <row r="231" spans="1:10" ht="13.2" x14ac:dyDescent="0.25">
      <c r="A231" s="5">
        <v>230</v>
      </c>
      <c r="B231" s="2">
        <v>37</v>
      </c>
      <c r="C231" s="2" t="s">
        <v>10</v>
      </c>
      <c r="D231" s="2" t="s">
        <v>22</v>
      </c>
      <c r="E231" s="2" t="s">
        <v>12</v>
      </c>
      <c r="G231" s="2" t="s">
        <v>23</v>
      </c>
      <c r="H231" s="2" t="s">
        <v>20</v>
      </c>
      <c r="I231" s="2">
        <v>0</v>
      </c>
      <c r="J231" s="3" t="s">
        <v>15</v>
      </c>
    </row>
    <row r="232" spans="1:10" ht="13.2" hidden="1" x14ac:dyDescent="0.25">
      <c r="A232" s="5">
        <v>231</v>
      </c>
      <c r="B232" s="2">
        <v>50</v>
      </c>
      <c r="C232" s="2" t="s">
        <v>17</v>
      </c>
      <c r="D232" s="2" t="s">
        <v>11</v>
      </c>
      <c r="E232" s="2" t="s">
        <v>24</v>
      </c>
      <c r="G232" s="2" t="s">
        <v>13</v>
      </c>
      <c r="H232" s="2" t="s">
        <v>14</v>
      </c>
      <c r="I232" s="3" t="s">
        <v>15</v>
      </c>
      <c r="J232" s="3" t="s">
        <v>16</v>
      </c>
    </row>
    <row r="233" spans="1:10" ht="13.2" x14ac:dyDescent="0.25">
      <c r="A233" s="5">
        <v>232</v>
      </c>
      <c r="B233" s="2">
        <v>22</v>
      </c>
      <c r="C233" s="2" t="s">
        <v>17</v>
      </c>
      <c r="D233" s="2" t="s">
        <v>11</v>
      </c>
      <c r="E233" s="2" t="s">
        <v>12</v>
      </c>
      <c r="G233" s="2" t="s">
        <v>13</v>
      </c>
      <c r="H233" s="2" t="s">
        <v>14</v>
      </c>
      <c r="I233" s="2">
        <v>0</v>
      </c>
      <c r="J233" s="3" t="s">
        <v>15</v>
      </c>
    </row>
    <row r="234" spans="1:10" ht="13.2" x14ac:dyDescent="0.25">
      <c r="A234" s="5">
        <v>233</v>
      </c>
      <c r="B234" s="2">
        <v>47</v>
      </c>
      <c r="C234" s="2" t="s">
        <v>10</v>
      </c>
      <c r="D234" s="2" t="s">
        <v>11</v>
      </c>
      <c r="E234" s="2" t="s">
        <v>30</v>
      </c>
      <c r="F234" s="2">
        <v>100</v>
      </c>
      <c r="G234" s="2" t="s">
        <v>13</v>
      </c>
      <c r="H234" s="2" t="s">
        <v>14</v>
      </c>
      <c r="I234" s="2">
        <v>0</v>
      </c>
      <c r="J234" s="3" t="s">
        <v>15</v>
      </c>
    </row>
    <row r="235" spans="1:10" ht="13.2" hidden="1" x14ac:dyDescent="0.25">
      <c r="A235" s="5">
        <v>234</v>
      </c>
      <c r="B235" s="2">
        <v>25</v>
      </c>
      <c r="C235" s="2" t="s">
        <v>17</v>
      </c>
      <c r="D235" s="2" t="s">
        <v>11</v>
      </c>
      <c r="E235" s="2" t="s">
        <v>24</v>
      </c>
      <c r="G235" s="2" t="s">
        <v>13</v>
      </c>
      <c r="H235" s="2" t="s">
        <v>14</v>
      </c>
      <c r="I235" s="2">
        <v>0</v>
      </c>
      <c r="J235" s="3" t="s">
        <v>15</v>
      </c>
    </row>
    <row r="236" spans="1:10" ht="13.2" hidden="1" x14ac:dyDescent="0.25">
      <c r="A236" s="5">
        <v>235</v>
      </c>
      <c r="B236" s="2">
        <v>50</v>
      </c>
      <c r="C236" s="2" t="s">
        <v>17</v>
      </c>
      <c r="D236" s="2" t="s">
        <v>11</v>
      </c>
      <c r="E236" s="2" t="s">
        <v>24</v>
      </c>
      <c r="G236" s="2" t="s">
        <v>13</v>
      </c>
      <c r="H236" s="2" t="s">
        <v>29</v>
      </c>
      <c r="I236" s="2">
        <v>0</v>
      </c>
      <c r="J236" s="2">
        <v>0</v>
      </c>
    </row>
    <row r="237" spans="1:10" ht="13.2" hidden="1" x14ac:dyDescent="0.25">
      <c r="A237" s="5">
        <v>236</v>
      </c>
      <c r="B237" s="2">
        <v>49</v>
      </c>
      <c r="C237" s="2" t="s">
        <v>17</v>
      </c>
      <c r="D237" s="2" t="s">
        <v>22</v>
      </c>
      <c r="E237" s="2" t="s">
        <v>24</v>
      </c>
      <c r="G237" s="2" t="s">
        <v>23</v>
      </c>
      <c r="H237" s="2" t="s">
        <v>21</v>
      </c>
      <c r="I237" s="2">
        <v>0</v>
      </c>
      <c r="J237" s="2">
        <v>0</v>
      </c>
    </row>
    <row r="238" spans="1:10" ht="13.2" hidden="1" x14ac:dyDescent="0.25">
      <c r="A238" s="5">
        <v>237</v>
      </c>
      <c r="B238" s="2">
        <v>27</v>
      </c>
      <c r="C238" s="2" t="s">
        <v>17</v>
      </c>
      <c r="D238" s="2" t="s">
        <v>18</v>
      </c>
      <c r="E238" s="2" t="s">
        <v>24</v>
      </c>
      <c r="G238" s="2" t="s">
        <v>19</v>
      </c>
      <c r="H238" s="2" t="s">
        <v>14</v>
      </c>
      <c r="I238" s="2">
        <v>0</v>
      </c>
      <c r="J238" s="3" t="s">
        <v>15</v>
      </c>
    </row>
    <row r="239" spans="1:10" ht="13.2" x14ac:dyDescent="0.25">
      <c r="A239" s="5">
        <v>238</v>
      </c>
      <c r="B239" s="2">
        <v>37</v>
      </c>
      <c r="C239" s="2" t="s">
        <v>10</v>
      </c>
      <c r="D239" s="2" t="s">
        <v>22</v>
      </c>
      <c r="E239" s="2" t="s">
        <v>12</v>
      </c>
      <c r="G239" s="2" t="s">
        <v>23</v>
      </c>
      <c r="H239" s="2" t="s">
        <v>20</v>
      </c>
      <c r="I239" s="2">
        <v>0</v>
      </c>
      <c r="J239" s="3" t="s">
        <v>15</v>
      </c>
    </row>
    <row r="240" spans="1:10" ht="13.2" hidden="1" x14ac:dyDescent="0.25">
      <c r="A240" s="5">
        <v>239</v>
      </c>
      <c r="B240" s="2">
        <v>64</v>
      </c>
      <c r="C240" s="2" t="s">
        <v>17</v>
      </c>
      <c r="D240" s="2" t="s">
        <v>22</v>
      </c>
      <c r="E240" s="2" t="s">
        <v>24</v>
      </c>
      <c r="G240" s="2" t="s">
        <v>23</v>
      </c>
      <c r="H240" s="2" t="s">
        <v>20</v>
      </c>
      <c r="I240" s="2">
        <v>0</v>
      </c>
      <c r="J240" s="2">
        <v>0</v>
      </c>
    </row>
    <row r="241" spans="1:10" ht="13.2" x14ac:dyDescent="0.25">
      <c r="A241" s="5">
        <v>240</v>
      </c>
      <c r="B241" s="2">
        <v>40</v>
      </c>
      <c r="C241" s="2" t="s">
        <v>10</v>
      </c>
      <c r="D241" s="2" t="s">
        <v>11</v>
      </c>
      <c r="E241" s="2" t="s">
        <v>12</v>
      </c>
      <c r="G241" s="2" t="s">
        <v>13</v>
      </c>
      <c r="H241" s="2" t="s">
        <v>14</v>
      </c>
      <c r="I241" s="2">
        <v>0</v>
      </c>
      <c r="J241" s="2">
        <v>0</v>
      </c>
    </row>
    <row r="242" spans="1:10" ht="13.2" x14ac:dyDescent="0.25">
      <c r="A242" s="5">
        <v>241</v>
      </c>
      <c r="B242" s="2">
        <v>50</v>
      </c>
      <c r="C242" s="2" t="s">
        <v>17</v>
      </c>
      <c r="D242" s="2" t="s">
        <v>37</v>
      </c>
      <c r="E242" s="2" t="s">
        <v>30</v>
      </c>
      <c r="F242" s="2">
        <v>20</v>
      </c>
      <c r="G242" s="2" t="s">
        <v>13</v>
      </c>
      <c r="H242" s="2" t="s">
        <v>29</v>
      </c>
      <c r="I242" s="2">
        <v>0</v>
      </c>
      <c r="J242" s="2">
        <v>0</v>
      </c>
    </row>
    <row r="243" spans="1:10" ht="13.2" hidden="1" x14ac:dyDescent="0.25">
      <c r="A243" s="5">
        <v>242</v>
      </c>
      <c r="B243" s="2">
        <v>27</v>
      </c>
      <c r="C243" s="2" t="s">
        <v>17</v>
      </c>
      <c r="D243" s="2" t="s">
        <v>11</v>
      </c>
      <c r="E243" s="2" t="s">
        <v>24</v>
      </c>
      <c r="G243" s="2" t="s">
        <v>13</v>
      </c>
      <c r="H243" s="2" t="s">
        <v>14</v>
      </c>
      <c r="I243" s="2">
        <v>0</v>
      </c>
      <c r="J243" s="2">
        <v>0</v>
      </c>
    </row>
    <row r="244" spans="1:10" ht="13.2" x14ac:dyDescent="0.25">
      <c r="A244" s="5">
        <v>243</v>
      </c>
      <c r="B244" s="2">
        <v>36</v>
      </c>
      <c r="C244" s="2" t="s">
        <v>17</v>
      </c>
      <c r="D244" s="2" t="s">
        <v>18</v>
      </c>
      <c r="E244" s="2" t="s">
        <v>12</v>
      </c>
      <c r="G244" s="2" t="s">
        <v>19</v>
      </c>
      <c r="H244" s="2" t="s">
        <v>20</v>
      </c>
      <c r="I244" s="2">
        <v>0</v>
      </c>
      <c r="J244" s="2">
        <v>0</v>
      </c>
    </row>
    <row r="245" spans="1:10" ht="13.2" x14ac:dyDescent="0.25">
      <c r="A245" s="5">
        <v>244</v>
      </c>
      <c r="B245" s="2">
        <v>25</v>
      </c>
      <c r="C245" s="2" t="s">
        <v>10</v>
      </c>
      <c r="D245" s="2" t="s">
        <v>11</v>
      </c>
      <c r="E245" s="2" t="s">
        <v>12</v>
      </c>
      <c r="G245" s="2" t="s">
        <v>13</v>
      </c>
      <c r="H245" s="2" t="s">
        <v>14</v>
      </c>
      <c r="I245" s="2">
        <v>0</v>
      </c>
      <c r="J245" s="3" t="s">
        <v>16</v>
      </c>
    </row>
    <row r="246" spans="1:10" ht="13.2" hidden="1" x14ac:dyDescent="0.25">
      <c r="A246" s="5">
        <v>245</v>
      </c>
      <c r="B246" s="2">
        <v>49</v>
      </c>
      <c r="C246" s="2" t="s">
        <v>17</v>
      </c>
      <c r="D246" s="2" t="s">
        <v>11</v>
      </c>
      <c r="E246" s="2" t="s">
        <v>24</v>
      </c>
      <c r="G246" s="2" t="s">
        <v>13</v>
      </c>
      <c r="H246" s="2" t="s">
        <v>29</v>
      </c>
      <c r="I246" s="2">
        <v>0</v>
      </c>
      <c r="J246" s="2">
        <v>0</v>
      </c>
    </row>
    <row r="247" spans="1:10" ht="13.2" hidden="1" x14ac:dyDescent="0.25">
      <c r="A247" s="5">
        <v>246</v>
      </c>
      <c r="B247" s="2">
        <v>36</v>
      </c>
      <c r="C247" s="2" t="s">
        <v>10</v>
      </c>
      <c r="D247" s="2" t="s">
        <v>22</v>
      </c>
      <c r="E247" s="2" t="s">
        <v>24</v>
      </c>
      <c r="G247" s="2" t="s">
        <v>23</v>
      </c>
      <c r="H247" s="2" t="s">
        <v>20</v>
      </c>
      <c r="I247" s="2" t="s">
        <v>26</v>
      </c>
      <c r="J247" s="2" t="s">
        <v>26</v>
      </c>
    </row>
    <row r="248" spans="1:10" ht="13.2" hidden="1" x14ac:dyDescent="0.25">
      <c r="A248" s="5">
        <v>247</v>
      </c>
      <c r="B248" s="2">
        <v>45</v>
      </c>
      <c r="C248" s="2" t="s">
        <v>17</v>
      </c>
      <c r="D248" s="2" t="s">
        <v>28</v>
      </c>
      <c r="E248" s="2" t="s">
        <v>24</v>
      </c>
      <c r="G248" s="2" t="s">
        <v>13</v>
      </c>
      <c r="H248" s="2" t="s">
        <v>14</v>
      </c>
      <c r="I248" s="2">
        <v>0</v>
      </c>
      <c r="J248" s="2">
        <v>0</v>
      </c>
    </row>
    <row r="249" spans="1:10" ht="13.2" hidden="1" x14ac:dyDescent="0.25">
      <c r="A249" s="5">
        <v>248</v>
      </c>
      <c r="B249" s="2">
        <v>43</v>
      </c>
      <c r="C249" s="2" t="s">
        <v>10</v>
      </c>
      <c r="D249" s="2" t="s">
        <v>11</v>
      </c>
      <c r="E249" s="2" t="s">
        <v>24</v>
      </c>
      <c r="G249" s="2" t="s">
        <v>13</v>
      </c>
      <c r="H249" s="2" t="s">
        <v>21</v>
      </c>
      <c r="I249" s="2">
        <v>0</v>
      </c>
      <c r="J249" s="2">
        <v>0</v>
      </c>
    </row>
    <row r="250" spans="1:10" ht="13.2" hidden="1" x14ac:dyDescent="0.25">
      <c r="A250" s="5">
        <v>249</v>
      </c>
      <c r="B250" s="2">
        <v>34</v>
      </c>
      <c r="C250" s="2" t="s">
        <v>17</v>
      </c>
      <c r="D250" s="2" t="s">
        <v>11</v>
      </c>
      <c r="E250" s="2" t="s">
        <v>24</v>
      </c>
      <c r="G250" s="2" t="s">
        <v>13</v>
      </c>
      <c r="H250" s="2" t="s">
        <v>20</v>
      </c>
      <c r="I250" s="2">
        <v>0</v>
      </c>
      <c r="J250" s="2">
        <v>0</v>
      </c>
    </row>
    <row r="251" spans="1:10" ht="13.2" hidden="1" x14ac:dyDescent="0.25">
      <c r="A251" s="5">
        <v>250</v>
      </c>
      <c r="B251" s="2">
        <v>53</v>
      </c>
      <c r="C251" s="2" t="s">
        <v>17</v>
      </c>
      <c r="D251" s="2" t="s">
        <v>11</v>
      </c>
      <c r="E251" s="2" t="s">
        <v>24</v>
      </c>
      <c r="G251" s="2" t="s">
        <v>13</v>
      </c>
      <c r="H251" s="2" t="s">
        <v>29</v>
      </c>
      <c r="I251" s="2">
        <v>0</v>
      </c>
      <c r="J251" s="3" t="s">
        <v>15</v>
      </c>
    </row>
    <row r="252" spans="1:10" ht="13.2" hidden="1" x14ac:dyDescent="0.25">
      <c r="A252" s="5">
        <v>251</v>
      </c>
      <c r="B252" s="2">
        <v>46</v>
      </c>
      <c r="C252" s="2" t="s">
        <v>17</v>
      </c>
      <c r="D252" s="2" t="s">
        <v>11</v>
      </c>
      <c r="E252" s="2" t="s">
        <v>24</v>
      </c>
      <c r="G252" s="2" t="s">
        <v>13</v>
      </c>
      <c r="H252" s="2" t="s">
        <v>20</v>
      </c>
      <c r="I252" s="2">
        <v>0</v>
      </c>
      <c r="J252" s="3" t="s">
        <v>16</v>
      </c>
    </row>
    <row r="253" spans="1:10" ht="13.2" x14ac:dyDescent="0.25">
      <c r="A253" s="5">
        <v>252</v>
      </c>
      <c r="B253" s="2">
        <v>25</v>
      </c>
      <c r="C253" s="2" t="s">
        <v>10</v>
      </c>
      <c r="D253" s="2" t="s">
        <v>11</v>
      </c>
      <c r="E253" s="2" t="s">
        <v>12</v>
      </c>
      <c r="G253" s="2" t="s">
        <v>13</v>
      </c>
      <c r="H253" s="2" t="s">
        <v>14</v>
      </c>
      <c r="I253" s="2">
        <v>0</v>
      </c>
      <c r="J253" s="2">
        <v>0</v>
      </c>
    </row>
    <row r="254" spans="1:10" ht="13.2" hidden="1" x14ac:dyDescent="0.25">
      <c r="A254" s="5">
        <v>253</v>
      </c>
      <c r="B254" s="2">
        <v>48</v>
      </c>
      <c r="C254" s="2" t="s">
        <v>17</v>
      </c>
      <c r="D254" s="2" t="s">
        <v>11</v>
      </c>
      <c r="E254" s="2" t="s">
        <v>24</v>
      </c>
      <c r="G254" s="2" t="s">
        <v>13</v>
      </c>
      <c r="H254" s="2" t="s">
        <v>21</v>
      </c>
      <c r="I254" s="2">
        <v>0</v>
      </c>
      <c r="J254" s="2">
        <v>0</v>
      </c>
    </row>
    <row r="255" spans="1:10" ht="13.2" x14ac:dyDescent="0.25">
      <c r="A255" s="5">
        <v>254</v>
      </c>
      <c r="B255" s="2">
        <v>31</v>
      </c>
      <c r="C255" s="2" t="s">
        <v>10</v>
      </c>
      <c r="D255" s="2" t="s">
        <v>11</v>
      </c>
      <c r="E255" s="2" t="s">
        <v>12</v>
      </c>
      <c r="G255" s="2" t="s">
        <v>13</v>
      </c>
      <c r="H255" s="2" t="s">
        <v>14</v>
      </c>
      <c r="I255" s="2">
        <v>0</v>
      </c>
      <c r="J255" s="3" t="s">
        <v>16</v>
      </c>
    </row>
    <row r="256" spans="1:10" ht="13.2" hidden="1" x14ac:dyDescent="0.25">
      <c r="A256" s="5">
        <v>255</v>
      </c>
      <c r="B256" s="2">
        <v>43</v>
      </c>
      <c r="C256" s="2" t="s">
        <v>17</v>
      </c>
      <c r="D256" s="2" t="s">
        <v>11</v>
      </c>
      <c r="E256" s="2" t="s">
        <v>24</v>
      </c>
      <c r="G256" s="2" t="s">
        <v>13</v>
      </c>
      <c r="H256" s="2" t="s">
        <v>20</v>
      </c>
      <c r="I256" s="3" t="s">
        <v>15</v>
      </c>
      <c r="J256" s="2" t="s">
        <v>32</v>
      </c>
    </row>
    <row r="257" spans="1:10" ht="13.2" x14ac:dyDescent="0.25">
      <c r="A257" s="5">
        <v>256</v>
      </c>
      <c r="B257" s="2">
        <v>27</v>
      </c>
      <c r="C257" s="2" t="s">
        <v>17</v>
      </c>
      <c r="D257" s="2" t="s">
        <v>11</v>
      </c>
      <c r="E257" s="2" t="s">
        <v>30</v>
      </c>
      <c r="F257" s="2">
        <v>90</v>
      </c>
      <c r="G257" s="2" t="s">
        <v>13</v>
      </c>
      <c r="H257" s="2" t="s">
        <v>14</v>
      </c>
      <c r="I257" s="3" t="s">
        <v>15</v>
      </c>
      <c r="J257" s="3" t="s">
        <v>16</v>
      </c>
    </row>
    <row r="258" spans="1:10" ht="13.2" x14ac:dyDescent="0.25">
      <c r="A258" s="5">
        <v>257</v>
      </c>
      <c r="B258" s="2">
        <v>37</v>
      </c>
      <c r="C258" s="2" t="s">
        <v>17</v>
      </c>
      <c r="D258" s="2" t="s">
        <v>18</v>
      </c>
      <c r="E258" s="2" t="s">
        <v>12</v>
      </c>
      <c r="F258" s="2" t="s">
        <v>44</v>
      </c>
      <c r="G258" s="2" t="s">
        <v>19</v>
      </c>
      <c r="H258" s="2" t="s">
        <v>20</v>
      </c>
      <c r="I258" s="2">
        <v>0</v>
      </c>
      <c r="J258" s="2">
        <v>0</v>
      </c>
    </row>
    <row r="259" spans="1:10" ht="13.2" x14ac:dyDescent="0.25">
      <c r="A259" s="5">
        <v>258</v>
      </c>
      <c r="B259" s="2">
        <v>44</v>
      </c>
      <c r="C259" s="2" t="s">
        <v>10</v>
      </c>
      <c r="D259" s="2" t="s">
        <v>11</v>
      </c>
      <c r="E259" s="2" t="s">
        <v>12</v>
      </c>
      <c r="G259" s="2" t="s">
        <v>13</v>
      </c>
      <c r="H259" s="2" t="s">
        <v>21</v>
      </c>
      <c r="I259" s="2">
        <v>0</v>
      </c>
      <c r="J259" s="2">
        <v>0</v>
      </c>
    </row>
    <row r="260" spans="1:10" ht="13.2" x14ac:dyDescent="0.25">
      <c r="A260" s="5">
        <v>259</v>
      </c>
      <c r="B260" s="2">
        <v>51</v>
      </c>
      <c r="C260" s="2" t="s">
        <v>10</v>
      </c>
      <c r="D260" s="2" t="s">
        <v>22</v>
      </c>
      <c r="E260" s="2" t="s">
        <v>12</v>
      </c>
      <c r="G260" s="2" t="s">
        <v>23</v>
      </c>
      <c r="H260" s="2" t="s">
        <v>14</v>
      </c>
      <c r="I260" s="2">
        <v>0</v>
      </c>
      <c r="J260" s="2">
        <v>0</v>
      </c>
    </row>
    <row r="261" spans="1:10" ht="13.2" x14ac:dyDescent="0.25">
      <c r="A261" s="5">
        <v>260</v>
      </c>
      <c r="B261" s="2">
        <v>45</v>
      </c>
      <c r="C261" s="2" t="s">
        <v>17</v>
      </c>
      <c r="D261" s="2" t="s">
        <v>11</v>
      </c>
      <c r="E261" s="2" t="s">
        <v>30</v>
      </c>
      <c r="G261" s="2" t="s">
        <v>13</v>
      </c>
      <c r="H261" s="2" t="s">
        <v>21</v>
      </c>
      <c r="I261" s="2">
        <v>0</v>
      </c>
      <c r="J261" s="3" t="s">
        <v>15</v>
      </c>
    </row>
    <row r="262" spans="1:10" ht="13.2" hidden="1" x14ac:dyDescent="0.25">
      <c r="A262" s="5">
        <v>261</v>
      </c>
      <c r="B262" s="2">
        <v>48</v>
      </c>
      <c r="C262" s="2" t="s">
        <v>17</v>
      </c>
      <c r="D262" s="2" t="s">
        <v>11</v>
      </c>
      <c r="E262" s="2" t="s">
        <v>24</v>
      </c>
      <c r="G262" s="2" t="s">
        <v>13</v>
      </c>
      <c r="H262" s="2" t="s">
        <v>29</v>
      </c>
      <c r="I262" s="2">
        <v>0</v>
      </c>
      <c r="J262" s="2">
        <v>0</v>
      </c>
    </row>
    <row r="263" spans="1:10" ht="13.2" hidden="1" x14ac:dyDescent="0.25">
      <c r="A263" s="5">
        <v>262</v>
      </c>
      <c r="B263" s="2">
        <v>53</v>
      </c>
      <c r="C263" s="2" t="s">
        <v>17</v>
      </c>
      <c r="D263" s="2" t="s">
        <v>11</v>
      </c>
      <c r="E263" s="2" t="s">
        <v>24</v>
      </c>
      <c r="G263" s="2" t="s">
        <v>13</v>
      </c>
      <c r="H263" s="2" t="s">
        <v>21</v>
      </c>
      <c r="I263" s="2">
        <v>0</v>
      </c>
      <c r="J263" s="2">
        <v>0</v>
      </c>
    </row>
    <row r="264" spans="1:10" ht="13.2" x14ac:dyDescent="0.25">
      <c r="A264" s="5">
        <v>263</v>
      </c>
      <c r="B264" s="2">
        <v>42</v>
      </c>
      <c r="C264" s="2" t="s">
        <v>17</v>
      </c>
      <c r="D264" s="2" t="s">
        <v>28</v>
      </c>
      <c r="E264" s="2" t="s">
        <v>30</v>
      </c>
      <c r="F264" s="2">
        <v>20</v>
      </c>
      <c r="G264" s="2" t="s">
        <v>13</v>
      </c>
      <c r="H264" s="2" t="s">
        <v>20</v>
      </c>
      <c r="I264" s="2">
        <v>0</v>
      </c>
      <c r="J264" s="2">
        <v>0</v>
      </c>
    </row>
    <row r="265" spans="1:10" ht="13.2" hidden="1" x14ac:dyDescent="0.25">
      <c r="A265" s="5">
        <v>264</v>
      </c>
      <c r="B265" s="2">
        <v>37</v>
      </c>
      <c r="C265" s="2" t="s">
        <v>17</v>
      </c>
      <c r="D265" s="2" t="s">
        <v>11</v>
      </c>
      <c r="E265" s="2" t="s">
        <v>24</v>
      </c>
      <c r="G265" s="2" t="s">
        <v>13</v>
      </c>
      <c r="H265" s="2" t="s">
        <v>20</v>
      </c>
      <c r="I265" s="3" t="s">
        <v>15</v>
      </c>
      <c r="J265" s="2">
        <v>0</v>
      </c>
    </row>
    <row r="266" spans="1:10" ht="13.2" hidden="1" x14ac:dyDescent="0.25">
      <c r="A266" s="5">
        <v>265</v>
      </c>
      <c r="B266" s="2">
        <v>54</v>
      </c>
      <c r="C266" s="2" t="s">
        <v>17</v>
      </c>
      <c r="D266" s="2" t="s">
        <v>11</v>
      </c>
      <c r="E266" s="2" t="s">
        <v>24</v>
      </c>
      <c r="G266" s="2" t="s">
        <v>13</v>
      </c>
      <c r="H266" s="2" t="s">
        <v>29</v>
      </c>
      <c r="I266" s="2">
        <v>0</v>
      </c>
      <c r="J266" s="2">
        <v>0</v>
      </c>
    </row>
    <row r="267" spans="1:10" ht="13.2" hidden="1" x14ac:dyDescent="0.25">
      <c r="A267" s="5">
        <v>266</v>
      </c>
      <c r="B267" s="2">
        <v>58</v>
      </c>
      <c r="C267" s="2" t="s">
        <v>10</v>
      </c>
      <c r="D267" s="2" t="s">
        <v>22</v>
      </c>
      <c r="E267" s="2" t="s">
        <v>24</v>
      </c>
      <c r="G267" s="2" t="s">
        <v>23</v>
      </c>
      <c r="H267" s="2" t="s">
        <v>29</v>
      </c>
      <c r="I267" s="2">
        <v>0</v>
      </c>
      <c r="J267" s="3" t="s">
        <v>16</v>
      </c>
    </row>
    <row r="268" spans="1:10" ht="13.2" x14ac:dyDescent="0.25">
      <c r="A268" s="5">
        <v>267</v>
      </c>
      <c r="B268" s="2">
        <v>21</v>
      </c>
      <c r="C268" s="2" t="s">
        <v>10</v>
      </c>
      <c r="D268" s="2" t="s">
        <v>28</v>
      </c>
      <c r="E268" s="2" t="s">
        <v>12</v>
      </c>
      <c r="G268" s="2" t="s">
        <v>13</v>
      </c>
      <c r="H268" s="2" t="s">
        <v>14</v>
      </c>
      <c r="I268" s="2">
        <v>0</v>
      </c>
      <c r="J268" s="2">
        <v>0</v>
      </c>
    </row>
    <row r="269" spans="1:10" ht="13.2" hidden="1" x14ac:dyDescent="0.25">
      <c r="A269" s="5">
        <v>268</v>
      </c>
      <c r="B269" s="2">
        <v>47</v>
      </c>
      <c r="C269" s="2" t="s">
        <v>17</v>
      </c>
      <c r="D269" s="2" t="s">
        <v>11</v>
      </c>
      <c r="E269" s="2" t="s">
        <v>24</v>
      </c>
      <c r="G269" s="2" t="s">
        <v>13</v>
      </c>
      <c r="H269" s="2" t="s">
        <v>14</v>
      </c>
      <c r="I269" s="2">
        <v>0</v>
      </c>
      <c r="J269" s="2">
        <v>0</v>
      </c>
    </row>
    <row r="270" spans="1:10" ht="13.2" hidden="1" x14ac:dyDescent="0.25">
      <c r="A270" s="5">
        <v>269</v>
      </c>
      <c r="B270" s="2">
        <v>58</v>
      </c>
      <c r="C270" s="2" t="s">
        <v>17</v>
      </c>
      <c r="D270" s="2" t="s">
        <v>22</v>
      </c>
      <c r="E270" s="2" t="s">
        <v>24</v>
      </c>
      <c r="G270" s="2" t="s">
        <v>23</v>
      </c>
      <c r="H270" s="2" t="s">
        <v>21</v>
      </c>
      <c r="I270" s="2">
        <v>0</v>
      </c>
      <c r="J270" s="2">
        <v>0</v>
      </c>
    </row>
    <row r="271" spans="1:10" ht="13.2" hidden="1" x14ac:dyDescent="0.25">
      <c r="A271" s="5">
        <v>270</v>
      </c>
      <c r="B271" s="2">
        <v>38</v>
      </c>
      <c r="C271" s="2" t="s">
        <v>10</v>
      </c>
      <c r="D271" s="2" t="s">
        <v>11</v>
      </c>
      <c r="E271" s="2" t="s">
        <v>24</v>
      </c>
      <c r="G271" s="2" t="s">
        <v>13</v>
      </c>
      <c r="H271" s="2" t="s">
        <v>20</v>
      </c>
      <c r="I271" s="2">
        <v>0</v>
      </c>
      <c r="J271" s="2">
        <v>0</v>
      </c>
    </row>
    <row r="272" spans="1:10" ht="13.2" hidden="1" x14ac:dyDescent="0.25">
      <c r="A272" s="5">
        <v>271</v>
      </c>
      <c r="B272" s="2">
        <v>52</v>
      </c>
      <c r="C272" s="2" t="s">
        <v>17</v>
      </c>
      <c r="D272" s="2" t="s">
        <v>11</v>
      </c>
      <c r="E272" s="2" t="s">
        <v>24</v>
      </c>
      <c r="G272" s="2" t="s">
        <v>13</v>
      </c>
      <c r="H272" s="2" t="s">
        <v>29</v>
      </c>
      <c r="I272" s="2">
        <v>0</v>
      </c>
      <c r="J272" s="2">
        <v>0</v>
      </c>
    </row>
    <row r="273" spans="1:10" ht="13.2" hidden="1" x14ac:dyDescent="0.25">
      <c r="A273" s="5">
        <v>272</v>
      </c>
      <c r="B273" s="2">
        <v>40</v>
      </c>
      <c r="C273" s="2" t="s">
        <v>17</v>
      </c>
      <c r="D273" s="2" t="s">
        <v>11</v>
      </c>
      <c r="E273" s="2" t="s">
        <v>24</v>
      </c>
      <c r="G273" s="2" t="s">
        <v>13</v>
      </c>
      <c r="H273" s="2" t="s">
        <v>14</v>
      </c>
      <c r="I273" s="2">
        <v>0</v>
      </c>
      <c r="J273" s="2">
        <v>0</v>
      </c>
    </row>
    <row r="274" spans="1:10" ht="13.2" x14ac:dyDescent="0.25">
      <c r="A274" s="5">
        <v>273</v>
      </c>
      <c r="B274" s="2">
        <v>53</v>
      </c>
      <c r="C274" s="2" t="s">
        <v>17</v>
      </c>
      <c r="D274" s="2" t="s">
        <v>18</v>
      </c>
      <c r="E274" s="2" t="s">
        <v>30</v>
      </c>
      <c r="F274" s="2">
        <v>50</v>
      </c>
      <c r="G274" s="2" t="s">
        <v>19</v>
      </c>
      <c r="H274" s="2" t="s">
        <v>20</v>
      </c>
      <c r="I274" s="2">
        <v>0</v>
      </c>
      <c r="J274" s="3" t="s">
        <v>15</v>
      </c>
    </row>
    <row r="275" spans="1:10" ht="13.2" hidden="1" x14ac:dyDescent="0.25">
      <c r="A275" s="5">
        <v>274</v>
      </c>
      <c r="B275" s="2">
        <v>54</v>
      </c>
      <c r="C275" s="2" t="s">
        <v>17</v>
      </c>
      <c r="D275" s="2" t="s">
        <v>18</v>
      </c>
      <c r="E275" s="2" t="s">
        <v>24</v>
      </c>
      <c r="G275" s="2" t="s">
        <v>19</v>
      </c>
      <c r="H275" s="2" t="s">
        <v>21</v>
      </c>
      <c r="I275" s="2">
        <v>0</v>
      </c>
      <c r="J275" s="2">
        <v>0</v>
      </c>
    </row>
    <row r="276" spans="1:10" ht="13.2" hidden="1" x14ac:dyDescent="0.25">
      <c r="A276" s="5">
        <v>275</v>
      </c>
      <c r="B276" s="2">
        <v>54</v>
      </c>
      <c r="C276" s="2" t="s">
        <v>17</v>
      </c>
      <c r="D276" s="2" t="s">
        <v>18</v>
      </c>
      <c r="E276" s="2" t="s">
        <v>24</v>
      </c>
      <c r="G276" s="2" t="s">
        <v>19</v>
      </c>
      <c r="H276" s="2" t="s">
        <v>21</v>
      </c>
      <c r="I276" s="2">
        <v>0</v>
      </c>
      <c r="J276" s="2">
        <v>0</v>
      </c>
    </row>
    <row r="277" spans="1:10" ht="13.2" x14ac:dyDescent="0.25">
      <c r="A277" s="5">
        <v>276</v>
      </c>
      <c r="B277" s="2">
        <v>51</v>
      </c>
      <c r="C277" s="2" t="s">
        <v>10</v>
      </c>
      <c r="D277" s="2" t="s">
        <v>22</v>
      </c>
      <c r="E277" s="2" t="s">
        <v>12</v>
      </c>
      <c r="G277" s="2" t="s">
        <v>23</v>
      </c>
      <c r="H277" s="2" t="s">
        <v>21</v>
      </c>
      <c r="I277" s="2">
        <v>0</v>
      </c>
      <c r="J277" s="2">
        <v>0</v>
      </c>
    </row>
    <row r="278" spans="1:10" ht="13.2" hidden="1" x14ac:dyDescent="0.25">
      <c r="A278" s="5">
        <v>277</v>
      </c>
      <c r="B278" s="2">
        <v>25</v>
      </c>
      <c r="C278" s="2" t="s">
        <v>17</v>
      </c>
      <c r="D278" s="2" t="s">
        <v>11</v>
      </c>
      <c r="E278" s="2" t="s">
        <v>24</v>
      </c>
      <c r="G278" s="2" t="s">
        <v>13</v>
      </c>
      <c r="H278" s="2" t="s">
        <v>14</v>
      </c>
      <c r="I278" s="2">
        <v>0</v>
      </c>
      <c r="J278" s="3" t="s">
        <v>15</v>
      </c>
    </row>
    <row r="279" spans="1:10" ht="13.2" hidden="1" x14ac:dyDescent="0.25">
      <c r="A279" s="5">
        <v>278</v>
      </c>
      <c r="B279" s="2">
        <v>51</v>
      </c>
      <c r="C279" s="2" t="s">
        <v>17</v>
      </c>
      <c r="D279" s="2" t="s">
        <v>11</v>
      </c>
      <c r="E279" s="2" t="s">
        <v>24</v>
      </c>
      <c r="G279" s="2" t="s">
        <v>13</v>
      </c>
      <c r="H279" s="2" t="s">
        <v>20</v>
      </c>
      <c r="I279" s="2">
        <v>0</v>
      </c>
      <c r="J279" s="2">
        <v>0</v>
      </c>
    </row>
    <row r="280" spans="1:10" ht="13.2" hidden="1" x14ac:dyDescent="0.25">
      <c r="A280" s="5">
        <v>279</v>
      </c>
      <c r="B280" s="2">
        <v>23</v>
      </c>
      <c r="C280" s="2" t="s">
        <v>10</v>
      </c>
      <c r="D280" s="2" t="s">
        <v>11</v>
      </c>
      <c r="E280" s="2" t="s">
        <v>24</v>
      </c>
      <c r="G280" s="2" t="s">
        <v>13</v>
      </c>
      <c r="H280" s="2" t="s">
        <v>14</v>
      </c>
      <c r="I280" s="2">
        <v>0</v>
      </c>
      <c r="J280" s="2">
        <v>0</v>
      </c>
    </row>
    <row r="281" spans="1:10" ht="13.2" hidden="1" x14ac:dyDescent="0.25">
      <c r="A281" s="5">
        <v>280</v>
      </c>
      <c r="B281" s="2">
        <v>25</v>
      </c>
      <c r="C281" s="2" t="s">
        <v>17</v>
      </c>
      <c r="D281" s="2" t="s">
        <v>28</v>
      </c>
      <c r="E281" s="2" t="s">
        <v>24</v>
      </c>
      <c r="G281" s="2" t="s">
        <v>13</v>
      </c>
      <c r="H281" s="2" t="s">
        <v>14</v>
      </c>
      <c r="I281" s="2">
        <v>0</v>
      </c>
      <c r="J281" s="2" t="s">
        <v>26</v>
      </c>
    </row>
    <row r="282" spans="1:10" ht="13.2" hidden="1" x14ac:dyDescent="0.25">
      <c r="A282" s="5">
        <v>281</v>
      </c>
      <c r="B282" s="2">
        <v>47</v>
      </c>
      <c r="C282" s="2" t="s">
        <v>17</v>
      </c>
      <c r="D282" s="2" t="s">
        <v>18</v>
      </c>
      <c r="E282" s="2" t="s">
        <v>24</v>
      </c>
      <c r="G282" s="2" t="s">
        <v>19</v>
      </c>
      <c r="H282" s="2" t="s">
        <v>21</v>
      </c>
      <c r="I282" s="3" t="s">
        <v>15</v>
      </c>
      <c r="J282" s="3" t="s">
        <v>16</v>
      </c>
    </row>
    <row r="283" spans="1:10" ht="13.2" hidden="1" x14ac:dyDescent="0.25">
      <c r="A283" s="5">
        <v>282</v>
      </c>
      <c r="B283" s="2">
        <v>49</v>
      </c>
      <c r="C283" s="2" t="s">
        <v>17</v>
      </c>
      <c r="D283" s="2" t="s">
        <v>18</v>
      </c>
      <c r="E283" s="2" t="s">
        <v>24</v>
      </c>
      <c r="G283" s="2" t="s">
        <v>19</v>
      </c>
      <c r="H283" s="2" t="s">
        <v>29</v>
      </c>
      <c r="I283" s="2">
        <v>0</v>
      </c>
      <c r="J283" s="2">
        <v>0</v>
      </c>
    </row>
    <row r="284" spans="1:10" ht="13.2" hidden="1" x14ac:dyDescent="0.25">
      <c r="A284" s="5">
        <v>283</v>
      </c>
      <c r="B284" s="2">
        <v>53</v>
      </c>
      <c r="C284" s="2" t="s">
        <v>17</v>
      </c>
      <c r="D284" s="2" t="s">
        <v>11</v>
      </c>
      <c r="E284" s="2" t="s">
        <v>24</v>
      </c>
      <c r="G284" s="2" t="s">
        <v>13</v>
      </c>
      <c r="H284" s="2" t="s">
        <v>29</v>
      </c>
      <c r="I284" s="2" t="s">
        <v>26</v>
      </c>
      <c r="J284" s="2" t="s">
        <v>26</v>
      </c>
    </row>
    <row r="285" spans="1:10" ht="13.2" hidden="1" x14ac:dyDescent="0.25">
      <c r="A285" s="5">
        <v>284</v>
      </c>
      <c r="B285" s="2">
        <v>58</v>
      </c>
      <c r="C285" s="2" t="s">
        <v>17</v>
      </c>
      <c r="D285" s="2" t="s">
        <v>28</v>
      </c>
      <c r="E285" s="2" t="s">
        <v>24</v>
      </c>
      <c r="G285" s="2" t="s">
        <v>13</v>
      </c>
      <c r="H285" s="2" t="s">
        <v>14</v>
      </c>
      <c r="I285" s="2">
        <v>0</v>
      </c>
      <c r="J285" s="2">
        <v>0</v>
      </c>
    </row>
    <row r="286" spans="1:10" ht="13.2" hidden="1" x14ac:dyDescent="0.25">
      <c r="A286" s="5">
        <v>285</v>
      </c>
      <c r="B286" s="2">
        <v>30</v>
      </c>
      <c r="C286" s="2" t="s">
        <v>17</v>
      </c>
      <c r="D286" s="2" t="s">
        <v>22</v>
      </c>
      <c r="E286" s="2" t="s">
        <v>24</v>
      </c>
      <c r="G286" s="2" t="s">
        <v>23</v>
      </c>
      <c r="H286" s="2" t="s">
        <v>14</v>
      </c>
      <c r="I286" s="2">
        <v>0</v>
      </c>
      <c r="J286" s="2">
        <v>0</v>
      </c>
    </row>
    <row r="287" spans="1:10" ht="13.2" hidden="1" x14ac:dyDescent="0.25">
      <c r="A287" s="5">
        <v>286</v>
      </c>
      <c r="B287" s="2">
        <v>48</v>
      </c>
      <c r="C287" s="2" t="s">
        <v>17</v>
      </c>
      <c r="D287" s="2" t="s">
        <v>11</v>
      </c>
      <c r="E287" s="2" t="s">
        <v>24</v>
      </c>
      <c r="G287" s="2" t="s">
        <v>13</v>
      </c>
      <c r="H287" s="2" t="s">
        <v>14</v>
      </c>
      <c r="I287" s="2">
        <v>0</v>
      </c>
      <c r="J287" s="2">
        <v>0</v>
      </c>
    </row>
    <row r="288" spans="1:10" ht="13.2" x14ac:dyDescent="0.25">
      <c r="A288" s="5">
        <v>287</v>
      </c>
      <c r="B288" s="2">
        <v>28</v>
      </c>
      <c r="C288" s="2" t="s">
        <v>17</v>
      </c>
      <c r="D288" s="2" t="s">
        <v>11</v>
      </c>
      <c r="E288" s="2" t="s">
        <v>12</v>
      </c>
      <c r="G288" s="2" t="s">
        <v>13</v>
      </c>
      <c r="H288" s="2" t="s">
        <v>14</v>
      </c>
      <c r="I288" s="3" t="s">
        <v>15</v>
      </c>
      <c r="J288" s="2">
        <v>0</v>
      </c>
    </row>
    <row r="289" spans="1:10" ht="13.2" hidden="1" x14ac:dyDescent="0.25">
      <c r="A289" s="5">
        <v>288</v>
      </c>
      <c r="B289" s="2">
        <v>26</v>
      </c>
      <c r="C289" s="2" t="s">
        <v>17</v>
      </c>
      <c r="D289" s="2" t="s">
        <v>18</v>
      </c>
      <c r="E289" s="2" t="s">
        <v>24</v>
      </c>
      <c r="G289" s="2" t="s">
        <v>19</v>
      </c>
      <c r="H289" s="2" t="s">
        <v>14</v>
      </c>
      <c r="I289" s="3" t="s">
        <v>15</v>
      </c>
      <c r="J289" s="3" t="s">
        <v>15</v>
      </c>
    </row>
    <row r="290" spans="1:10" ht="13.2" x14ac:dyDescent="0.25">
      <c r="A290" s="5">
        <v>289</v>
      </c>
      <c r="B290" s="2">
        <v>26</v>
      </c>
      <c r="C290" s="2" t="s">
        <v>10</v>
      </c>
      <c r="D290" s="2" t="s">
        <v>11</v>
      </c>
      <c r="E290" s="2" t="s">
        <v>12</v>
      </c>
      <c r="G290" s="2" t="s">
        <v>13</v>
      </c>
      <c r="H290" s="2" t="s">
        <v>14</v>
      </c>
      <c r="I290" s="3" t="s">
        <v>15</v>
      </c>
      <c r="J290" s="2" t="s">
        <v>27</v>
      </c>
    </row>
    <row r="291" spans="1:10" ht="13.2" hidden="1" x14ac:dyDescent="0.25">
      <c r="A291" s="5">
        <v>290</v>
      </c>
      <c r="B291" s="2">
        <v>50</v>
      </c>
      <c r="C291" s="2" t="s">
        <v>17</v>
      </c>
      <c r="D291" s="2" t="s">
        <v>11</v>
      </c>
      <c r="E291" s="2" t="s">
        <v>24</v>
      </c>
      <c r="G291" s="2" t="s">
        <v>13</v>
      </c>
      <c r="H291" s="2" t="s">
        <v>14</v>
      </c>
      <c r="I291" s="2">
        <v>0</v>
      </c>
      <c r="J291" s="2">
        <v>0</v>
      </c>
    </row>
    <row r="292" spans="1:10" ht="13.2" hidden="1" x14ac:dyDescent="0.25">
      <c r="A292" s="5">
        <v>291</v>
      </c>
      <c r="B292" s="2">
        <v>42</v>
      </c>
      <c r="C292" s="2" t="s">
        <v>17</v>
      </c>
      <c r="D292" s="2" t="s">
        <v>22</v>
      </c>
      <c r="E292" s="2" t="s">
        <v>24</v>
      </c>
      <c r="G292" s="2" t="s">
        <v>23</v>
      </c>
      <c r="H292" s="2" t="s">
        <v>14</v>
      </c>
      <c r="I292" s="2" t="s">
        <v>26</v>
      </c>
      <c r="J292" s="2" t="s">
        <v>27</v>
      </c>
    </row>
    <row r="293" spans="1:10" ht="13.2" hidden="1" x14ac:dyDescent="0.25">
      <c r="A293" s="5">
        <v>292</v>
      </c>
      <c r="B293" s="2">
        <v>27</v>
      </c>
      <c r="C293" s="2" t="s">
        <v>17</v>
      </c>
      <c r="D293" s="2" t="s">
        <v>11</v>
      </c>
      <c r="E293" s="2" t="s">
        <v>24</v>
      </c>
      <c r="G293" s="2" t="s">
        <v>35</v>
      </c>
      <c r="H293" s="2" t="s">
        <v>14</v>
      </c>
      <c r="I293" s="2">
        <v>0</v>
      </c>
      <c r="J293" s="2">
        <v>0</v>
      </c>
    </row>
    <row r="294" spans="1:10" ht="13.2" x14ac:dyDescent="0.25">
      <c r="A294" s="5">
        <v>293</v>
      </c>
      <c r="B294" s="2">
        <v>26</v>
      </c>
      <c r="C294" s="2" t="s">
        <v>10</v>
      </c>
      <c r="D294" s="2" t="s">
        <v>18</v>
      </c>
      <c r="E294" s="2" t="s">
        <v>12</v>
      </c>
      <c r="G294" s="2" t="s">
        <v>19</v>
      </c>
      <c r="H294" s="2" t="s">
        <v>14</v>
      </c>
      <c r="I294" s="2">
        <v>0</v>
      </c>
      <c r="J294" s="2">
        <v>0</v>
      </c>
    </row>
    <row r="295" spans="1:10" ht="13.2" hidden="1" x14ac:dyDescent="0.25">
      <c r="A295" s="5">
        <v>294</v>
      </c>
      <c r="B295" s="2">
        <v>21</v>
      </c>
      <c r="C295" s="2" t="s">
        <v>17</v>
      </c>
      <c r="D295" s="2" t="s">
        <v>11</v>
      </c>
      <c r="E295" s="2" t="s">
        <v>24</v>
      </c>
      <c r="G295" s="2" t="s">
        <v>13</v>
      </c>
      <c r="H295" s="2" t="s">
        <v>14</v>
      </c>
      <c r="I295" s="2">
        <v>0</v>
      </c>
      <c r="J295" s="3" t="s">
        <v>15</v>
      </c>
    </row>
    <row r="296" spans="1:10" ht="13.2" hidden="1" x14ac:dyDescent="0.25">
      <c r="A296" s="5">
        <v>295</v>
      </c>
      <c r="B296" s="2">
        <v>57</v>
      </c>
      <c r="C296" s="2" t="s">
        <v>17</v>
      </c>
      <c r="D296" s="2" t="s">
        <v>11</v>
      </c>
      <c r="E296" s="2" t="s">
        <v>24</v>
      </c>
      <c r="G296" s="2" t="s">
        <v>13</v>
      </c>
      <c r="H296" s="2" t="s">
        <v>29</v>
      </c>
      <c r="I296" s="2">
        <v>0</v>
      </c>
      <c r="J296" s="2">
        <v>0</v>
      </c>
    </row>
    <row r="297" spans="1:10" ht="13.2" x14ac:dyDescent="0.25">
      <c r="A297" s="5">
        <v>296</v>
      </c>
      <c r="B297" s="2">
        <v>63</v>
      </c>
      <c r="C297" s="2" t="s">
        <v>10</v>
      </c>
      <c r="D297" s="2" t="s">
        <v>11</v>
      </c>
      <c r="E297" s="2" t="s">
        <v>12</v>
      </c>
      <c r="F297" s="2">
        <v>6</v>
      </c>
      <c r="G297" s="2" t="s">
        <v>13</v>
      </c>
      <c r="H297" s="2" t="s">
        <v>25</v>
      </c>
      <c r="I297" s="3" t="s">
        <v>15</v>
      </c>
      <c r="J297" s="3" t="s">
        <v>15</v>
      </c>
    </row>
    <row r="298" spans="1:10" ht="13.2" hidden="1" x14ac:dyDescent="0.25">
      <c r="A298" s="5">
        <v>297</v>
      </c>
      <c r="B298" s="2">
        <v>34</v>
      </c>
      <c r="C298" s="2" t="s">
        <v>17</v>
      </c>
      <c r="D298" s="2" t="s">
        <v>11</v>
      </c>
      <c r="E298" s="2" t="s">
        <v>24</v>
      </c>
      <c r="G298" s="2" t="s">
        <v>13</v>
      </c>
      <c r="H298" s="2" t="s">
        <v>20</v>
      </c>
      <c r="I298" s="2">
        <v>0</v>
      </c>
      <c r="J298" s="3" t="s">
        <v>16</v>
      </c>
    </row>
    <row r="299" spans="1:10" ht="13.2" hidden="1" x14ac:dyDescent="0.25">
      <c r="A299" s="5">
        <v>298</v>
      </c>
      <c r="B299" s="2">
        <v>50</v>
      </c>
      <c r="C299" s="2" t="s">
        <v>17</v>
      </c>
      <c r="D299" s="2" t="s">
        <v>22</v>
      </c>
      <c r="E299" s="2" t="s">
        <v>24</v>
      </c>
      <c r="G299" s="2" t="s">
        <v>23</v>
      </c>
      <c r="H299" s="2" t="s">
        <v>29</v>
      </c>
      <c r="I299" s="2">
        <v>0</v>
      </c>
      <c r="J299" s="3" t="s">
        <v>16</v>
      </c>
    </row>
    <row r="300" spans="1:10" ht="13.2" x14ac:dyDescent="0.25">
      <c r="A300" s="5">
        <v>299</v>
      </c>
      <c r="B300" s="2">
        <v>45</v>
      </c>
      <c r="C300" s="2" t="s">
        <v>17</v>
      </c>
      <c r="D300" s="2" t="s">
        <v>18</v>
      </c>
      <c r="E300" s="2" t="s">
        <v>30</v>
      </c>
      <c r="F300" s="2">
        <v>45</v>
      </c>
      <c r="G300" s="2" t="s">
        <v>19</v>
      </c>
      <c r="H300" s="2" t="s">
        <v>21</v>
      </c>
      <c r="I300" s="2">
        <v>0</v>
      </c>
      <c r="J300" s="3" t="s">
        <v>15</v>
      </c>
    </row>
    <row r="301" spans="1:10" ht="13.2" hidden="1" x14ac:dyDescent="0.25">
      <c r="A301" s="5">
        <v>300</v>
      </c>
      <c r="B301" s="2">
        <v>52</v>
      </c>
      <c r="C301" s="2" t="s">
        <v>17</v>
      </c>
      <c r="D301" s="2" t="s">
        <v>11</v>
      </c>
      <c r="E301" s="2" t="s">
        <v>24</v>
      </c>
      <c r="G301" s="2" t="s">
        <v>13</v>
      </c>
      <c r="H301" s="2" t="s">
        <v>29</v>
      </c>
      <c r="I301" s="3" t="s">
        <v>15</v>
      </c>
      <c r="J301" s="3" t="s">
        <v>16</v>
      </c>
    </row>
    <row r="302" spans="1:10" ht="13.2" x14ac:dyDescent="0.25">
      <c r="A302" s="5">
        <v>301</v>
      </c>
      <c r="B302" s="2">
        <v>31</v>
      </c>
      <c r="C302" s="2" t="s">
        <v>10</v>
      </c>
      <c r="D302" s="2" t="s">
        <v>22</v>
      </c>
      <c r="E302" s="2" t="s">
        <v>12</v>
      </c>
      <c r="G302" s="2" t="s">
        <v>23</v>
      </c>
      <c r="H302" s="2" t="s">
        <v>14</v>
      </c>
      <c r="I302" s="2">
        <v>0</v>
      </c>
      <c r="J302" s="3" t="s">
        <v>15</v>
      </c>
    </row>
    <row r="303" spans="1:10" ht="13.2" hidden="1" x14ac:dyDescent="0.25">
      <c r="A303" s="5">
        <v>302</v>
      </c>
      <c r="B303" s="2">
        <v>38</v>
      </c>
      <c r="C303" s="2" t="s">
        <v>17</v>
      </c>
      <c r="D303" s="2" t="s">
        <v>11</v>
      </c>
      <c r="E303" s="2" t="s">
        <v>24</v>
      </c>
      <c r="G303" s="2" t="s">
        <v>13</v>
      </c>
      <c r="H303" s="2" t="s">
        <v>21</v>
      </c>
      <c r="I303" s="2">
        <v>0</v>
      </c>
      <c r="J303" s="2">
        <v>0</v>
      </c>
    </row>
    <row r="304" spans="1:10" ht="13.2" hidden="1" x14ac:dyDescent="0.25">
      <c r="A304" s="5">
        <v>303</v>
      </c>
      <c r="B304" s="2">
        <v>28</v>
      </c>
      <c r="C304" s="2" t="s">
        <v>17</v>
      </c>
      <c r="D304" s="2" t="s">
        <v>22</v>
      </c>
      <c r="E304" s="2" t="s">
        <v>24</v>
      </c>
      <c r="G304" s="2" t="s">
        <v>23</v>
      </c>
      <c r="H304" s="2" t="s">
        <v>14</v>
      </c>
      <c r="I304" s="2">
        <v>0</v>
      </c>
      <c r="J304" s="2">
        <v>0</v>
      </c>
    </row>
    <row r="305" spans="1:10" ht="13.2" hidden="1" x14ac:dyDescent="0.25">
      <c r="A305" s="5">
        <v>304</v>
      </c>
      <c r="B305" s="2">
        <v>55</v>
      </c>
      <c r="C305" s="2" t="s">
        <v>17</v>
      </c>
      <c r="D305" s="2" t="s">
        <v>11</v>
      </c>
      <c r="E305" s="2" t="s">
        <v>24</v>
      </c>
      <c r="G305" s="2" t="s">
        <v>13</v>
      </c>
      <c r="H305" s="2" t="s">
        <v>14</v>
      </c>
      <c r="I305" s="2">
        <v>0</v>
      </c>
      <c r="J305" s="3" t="s">
        <v>15</v>
      </c>
    </row>
    <row r="306" spans="1:10" ht="13.2" hidden="1" x14ac:dyDescent="0.25">
      <c r="A306" s="5">
        <v>305</v>
      </c>
      <c r="B306" s="2">
        <v>44</v>
      </c>
      <c r="C306" s="2" t="s">
        <v>17</v>
      </c>
      <c r="D306" s="2" t="s">
        <v>22</v>
      </c>
      <c r="E306" s="2" t="s">
        <v>24</v>
      </c>
      <c r="G306" s="2" t="s">
        <v>23</v>
      </c>
      <c r="H306" s="2" t="s">
        <v>21</v>
      </c>
      <c r="I306" s="2">
        <v>0</v>
      </c>
      <c r="J306" s="2">
        <v>0</v>
      </c>
    </row>
    <row r="307" spans="1:10" ht="13.2" x14ac:dyDescent="0.25">
      <c r="A307" s="5">
        <v>306</v>
      </c>
      <c r="B307" s="2">
        <v>29</v>
      </c>
      <c r="C307" s="2" t="s">
        <v>10</v>
      </c>
      <c r="D307" s="2" t="s">
        <v>11</v>
      </c>
      <c r="E307" s="2" t="s">
        <v>12</v>
      </c>
      <c r="G307" s="2" t="s">
        <v>13</v>
      </c>
      <c r="H307" s="2" t="s">
        <v>14</v>
      </c>
      <c r="I307" s="2">
        <v>0</v>
      </c>
      <c r="J307" s="2" t="s">
        <v>27</v>
      </c>
    </row>
    <row r="308" spans="1:10" ht="13.2" hidden="1" x14ac:dyDescent="0.25">
      <c r="A308" s="5">
        <v>307</v>
      </c>
      <c r="B308" s="2">
        <v>55</v>
      </c>
      <c r="C308" s="2" t="s">
        <v>17</v>
      </c>
      <c r="D308" s="2" t="s">
        <v>11</v>
      </c>
      <c r="E308" s="2" t="s">
        <v>24</v>
      </c>
      <c r="G308" s="2" t="s">
        <v>13</v>
      </c>
      <c r="H308" s="2" t="s">
        <v>21</v>
      </c>
      <c r="I308" s="2">
        <v>0</v>
      </c>
      <c r="J308" s="3" t="s">
        <v>15</v>
      </c>
    </row>
    <row r="309" spans="1:10" ht="13.2" hidden="1" x14ac:dyDescent="0.25">
      <c r="A309" s="5">
        <v>308</v>
      </c>
      <c r="B309" s="2">
        <v>43</v>
      </c>
      <c r="C309" s="2" t="s">
        <v>17</v>
      </c>
      <c r="D309" s="2" t="s">
        <v>22</v>
      </c>
      <c r="E309" s="2" t="s">
        <v>24</v>
      </c>
      <c r="G309" s="2" t="s">
        <v>23</v>
      </c>
      <c r="H309" s="2" t="s">
        <v>21</v>
      </c>
      <c r="I309" s="2">
        <v>0</v>
      </c>
      <c r="J309" s="2">
        <v>0</v>
      </c>
    </row>
    <row r="310" spans="1:10" ht="13.2" hidden="1" x14ac:dyDescent="0.25">
      <c r="A310" s="5">
        <v>309</v>
      </c>
      <c r="B310" s="2">
        <v>30</v>
      </c>
      <c r="C310" s="2" t="s">
        <v>17</v>
      </c>
      <c r="D310" s="2" t="s">
        <v>22</v>
      </c>
      <c r="E310" s="2" t="s">
        <v>24</v>
      </c>
      <c r="G310" s="2" t="s">
        <v>23</v>
      </c>
      <c r="H310" s="2" t="s">
        <v>14</v>
      </c>
      <c r="I310" s="3" t="s">
        <v>15</v>
      </c>
      <c r="J310" s="3" t="s">
        <v>15</v>
      </c>
    </row>
    <row r="311" spans="1:10" ht="13.2" x14ac:dyDescent="0.25">
      <c r="A311" s="5">
        <v>310</v>
      </c>
      <c r="B311" s="2">
        <v>39</v>
      </c>
      <c r="C311" s="2" t="s">
        <v>10</v>
      </c>
      <c r="D311" s="2" t="s">
        <v>18</v>
      </c>
      <c r="E311" s="2" t="s">
        <v>12</v>
      </c>
      <c r="G311" s="2" t="s">
        <v>19</v>
      </c>
      <c r="H311" s="2" t="s">
        <v>20</v>
      </c>
      <c r="I311" s="2">
        <v>0</v>
      </c>
      <c r="J311" s="2">
        <v>0</v>
      </c>
    </row>
    <row r="312" spans="1:10" ht="13.2" x14ac:dyDescent="0.25">
      <c r="A312" s="5">
        <v>311</v>
      </c>
      <c r="B312" s="2">
        <v>51</v>
      </c>
      <c r="C312" s="2" t="s">
        <v>10</v>
      </c>
      <c r="D312" s="2" t="s">
        <v>37</v>
      </c>
      <c r="E312" s="2" t="s">
        <v>12</v>
      </c>
      <c r="G312" s="2" t="s">
        <v>35</v>
      </c>
      <c r="H312" s="2" t="s">
        <v>20</v>
      </c>
      <c r="I312" s="3" t="s">
        <v>15</v>
      </c>
      <c r="J312" s="3" t="s">
        <v>15</v>
      </c>
    </row>
    <row r="313" spans="1:10" ht="13.2" hidden="1" x14ac:dyDescent="0.25">
      <c r="A313" s="5">
        <v>312</v>
      </c>
      <c r="B313" s="2">
        <v>49</v>
      </c>
      <c r="C313" s="2" t="s">
        <v>17</v>
      </c>
      <c r="D313" s="2" t="s">
        <v>11</v>
      </c>
      <c r="E313" s="2" t="s">
        <v>24</v>
      </c>
      <c r="G313" s="2" t="s">
        <v>13</v>
      </c>
      <c r="H313" s="2" t="s">
        <v>29</v>
      </c>
      <c r="I313" s="2" t="s">
        <v>26</v>
      </c>
      <c r="J313" s="2" t="s">
        <v>26</v>
      </c>
    </row>
    <row r="314" spans="1:10" ht="13.2" x14ac:dyDescent="0.25">
      <c r="A314" s="5">
        <v>313</v>
      </c>
      <c r="B314" s="2">
        <v>32</v>
      </c>
      <c r="C314" s="2" t="s">
        <v>10</v>
      </c>
      <c r="D314" s="2" t="s">
        <v>11</v>
      </c>
      <c r="E314" s="2" t="s">
        <v>12</v>
      </c>
      <c r="F314" s="2" t="s">
        <v>45</v>
      </c>
      <c r="G314" s="2" t="s">
        <v>13</v>
      </c>
      <c r="H314" s="2" t="s">
        <v>20</v>
      </c>
      <c r="I314" s="2">
        <v>0</v>
      </c>
      <c r="J314" s="3" t="s">
        <v>15</v>
      </c>
    </row>
    <row r="315" spans="1:10" ht="13.2" hidden="1" x14ac:dyDescent="0.25">
      <c r="A315" s="5">
        <v>314</v>
      </c>
      <c r="B315" s="2">
        <v>34</v>
      </c>
      <c r="C315" s="2" t="s">
        <v>10</v>
      </c>
      <c r="D315" s="2" t="s">
        <v>18</v>
      </c>
      <c r="E315" s="2" t="s">
        <v>24</v>
      </c>
      <c r="G315" s="2" t="s">
        <v>19</v>
      </c>
      <c r="H315" s="2" t="s">
        <v>14</v>
      </c>
      <c r="I315" s="2">
        <v>0</v>
      </c>
      <c r="J315" s="2">
        <v>0</v>
      </c>
    </row>
    <row r="316" spans="1:10" ht="13.2" x14ac:dyDescent="0.25">
      <c r="A316" s="5">
        <v>315</v>
      </c>
      <c r="B316" s="2">
        <v>23</v>
      </c>
      <c r="C316" s="2" t="s">
        <v>17</v>
      </c>
      <c r="D316" s="2" t="s">
        <v>11</v>
      </c>
      <c r="E316" s="2" t="s">
        <v>12</v>
      </c>
      <c r="G316" s="2" t="s">
        <v>13</v>
      </c>
      <c r="H316" s="2" t="s">
        <v>14</v>
      </c>
      <c r="I316" s="2">
        <v>0</v>
      </c>
      <c r="J316" s="2">
        <v>0</v>
      </c>
    </row>
    <row r="317" spans="1:10" ht="13.2" hidden="1" x14ac:dyDescent="0.25">
      <c r="A317" s="5">
        <v>316</v>
      </c>
      <c r="B317" s="2">
        <v>45</v>
      </c>
      <c r="C317" s="2" t="s">
        <v>17</v>
      </c>
      <c r="D317" s="2" t="s">
        <v>22</v>
      </c>
      <c r="E317" s="2" t="s">
        <v>24</v>
      </c>
      <c r="G317" s="2" t="s">
        <v>23</v>
      </c>
      <c r="H317" s="2" t="s">
        <v>21</v>
      </c>
      <c r="I317" s="2">
        <v>0</v>
      </c>
      <c r="J317" s="2">
        <v>0</v>
      </c>
    </row>
    <row r="318" spans="1:10" ht="13.2" hidden="1" x14ac:dyDescent="0.25">
      <c r="A318" s="5">
        <v>317</v>
      </c>
      <c r="B318" s="2">
        <v>48</v>
      </c>
      <c r="C318" s="2" t="s">
        <v>17</v>
      </c>
      <c r="D318" s="2" t="s">
        <v>28</v>
      </c>
      <c r="E318" s="2" t="s">
        <v>24</v>
      </c>
      <c r="G318" s="2" t="s">
        <v>13</v>
      </c>
      <c r="H318" s="2" t="s">
        <v>20</v>
      </c>
      <c r="I318" s="2">
        <v>0</v>
      </c>
      <c r="J318" s="2">
        <v>0</v>
      </c>
    </row>
    <row r="319" spans="1:10" ht="13.2" x14ac:dyDescent="0.25">
      <c r="A319" s="5">
        <v>318</v>
      </c>
      <c r="B319" s="2">
        <v>50</v>
      </c>
      <c r="C319" s="2" t="s">
        <v>10</v>
      </c>
      <c r="D319" s="2" t="s">
        <v>28</v>
      </c>
      <c r="E319" s="2" t="s">
        <v>12</v>
      </c>
      <c r="G319" s="2" t="s">
        <v>13</v>
      </c>
      <c r="H319" s="2" t="s">
        <v>29</v>
      </c>
      <c r="I319" s="2">
        <v>0</v>
      </c>
      <c r="J319" s="2">
        <v>0</v>
      </c>
    </row>
    <row r="320" spans="1:10" ht="13.2" x14ac:dyDescent="0.25">
      <c r="A320" s="5">
        <v>319</v>
      </c>
      <c r="B320" s="2">
        <v>29</v>
      </c>
      <c r="C320" s="2" t="s">
        <v>17</v>
      </c>
      <c r="D320" s="2" t="s">
        <v>22</v>
      </c>
      <c r="E320" s="2" t="s">
        <v>12</v>
      </c>
      <c r="G320" s="2" t="s">
        <v>23</v>
      </c>
      <c r="H320" s="2" t="s">
        <v>14</v>
      </c>
      <c r="I320" s="2">
        <v>0</v>
      </c>
      <c r="J320" s="3" t="s">
        <v>15</v>
      </c>
    </row>
    <row r="321" spans="1:10" ht="13.2" hidden="1" x14ac:dyDescent="0.25">
      <c r="A321" s="5">
        <v>320</v>
      </c>
      <c r="B321" s="2">
        <v>62</v>
      </c>
      <c r="C321" s="2" t="s">
        <v>17</v>
      </c>
      <c r="D321" s="2" t="s">
        <v>22</v>
      </c>
      <c r="E321" s="2" t="s">
        <v>24</v>
      </c>
      <c r="G321" s="2" t="s">
        <v>23</v>
      </c>
      <c r="H321" s="2" t="s">
        <v>25</v>
      </c>
      <c r="I321" s="2">
        <v>0</v>
      </c>
      <c r="J321" s="2">
        <v>0</v>
      </c>
    </row>
    <row r="322" spans="1:10" ht="13.2" hidden="1" x14ac:dyDescent="0.25">
      <c r="A322" s="5">
        <v>321</v>
      </c>
      <c r="B322" s="2">
        <v>26</v>
      </c>
      <c r="C322" s="2" t="s">
        <v>17</v>
      </c>
      <c r="D322" s="2" t="s">
        <v>11</v>
      </c>
      <c r="E322" s="2" t="s">
        <v>24</v>
      </c>
      <c r="G322" s="2" t="s">
        <v>13</v>
      </c>
      <c r="H322" s="2" t="s">
        <v>14</v>
      </c>
      <c r="I322" s="2">
        <v>0</v>
      </c>
      <c r="J322" s="2">
        <v>0</v>
      </c>
    </row>
    <row r="323" spans="1:10" ht="13.2" hidden="1" x14ac:dyDescent="0.25">
      <c r="A323" s="5">
        <v>322</v>
      </c>
      <c r="B323" s="2">
        <v>51</v>
      </c>
      <c r="C323" s="2" t="s">
        <v>17</v>
      </c>
      <c r="D323" s="2" t="s">
        <v>28</v>
      </c>
      <c r="E323" s="2" t="s">
        <v>24</v>
      </c>
      <c r="G323" s="2" t="s">
        <v>13</v>
      </c>
      <c r="H323" s="2" t="s">
        <v>29</v>
      </c>
      <c r="I323" s="2">
        <v>0</v>
      </c>
      <c r="J323" s="2">
        <v>0</v>
      </c>
    </row>
    <row r="324" spans="1:10" ht="13.2" hidden="1" x14ac:dyDescent="0.25">
      <c r="A324" s="5">
        <v>323</v>
      </c>
      <c r="B324" s="2">
        <v>48</v>
      </c>
      <c r="C324" s="2" t="s">
        <v>17</v>
      </c>
      <c r="D324" s="2" t="s">
        <v>22</v>
      </c>
      <c r="E324" s="2" t="s">
        <v>24</v>
      </c>
      <c r="G324" s="2" t="s">
        <v>23</v>
      </c>
      <c r="H324" s="2" t="s">
        <v>21</v>
      </c>
      <c r="I324" s="2">
        <v>0</v>
      </c>
      <c r="J324" s="2">
        <v>0</v>
      </c>
    </row>
    <row r="325" spans="1:10" ht="13.2" hidden="1" x14ac:dyDescent="0.25">
      <c r="A325" s="5">
        <v>324</v>
      </c>
      <c r="B325" s="2">
        <v>25</v>
      </c>
      <c r="C325" s="2" t="s">
        <v>17</v>
      </c>
      <c r="D325" s="2" t="s">
        <v>11</v>
      </c>
      <c r="E325" s="2" t="s">
        <v>24</v>
      </c>
      <c r="G325" s="2" t="s">
        <v>13</v>
      </c>
      <c r="H325" s="2" t="s">
        <v>14</v>
      </c>
      <c r="I325" s="2">
        <v>0</v>
      </c>
      <c r="J325" s="2">
        <v>0</v>
      </c>
    </row>
    <row r="326" spans="1:10" ht="13.2" x14ac:dyDescent="0.25">
      <c r="A326" s="5">
        <v>325</v>
      </c>
      <c r="B326" s="2">
        <v>39</v>
      </c>
      <c r="C326" s="2" t="s">
        <v>17</v>
      </c>
      <c r="D326" s="2" t="s">
        <v>22</v>
      </c>
      <c r="E326" s="2" t="s">
        <v>12</v>
      </c>
      <c r="F326" s="2" t="s">
        <v>46</v>
      </c>
      <c r="G326" s="2" t="s">
        <v>23</v>
      </c>
      <c r="H326" s="2" t="s">
        <v>21</v>
      </c>
      <c r="I326" s="2">
        <v>0</v>
      </c>
      <c r="J326" s="2">
        <v>0</v>
      </c>
    </row>
    <row r="327" spans="1:10" ht="13.2" hidden="1" x14ac:dyDescent="0.25">
      <c r="A327" s="5">
        <v>326</v>
      </c>
      <c r="B327" s="2">
        <v>23</v>
      </c>
      <c r="C327" s="2" t="s">
        <v>17</v>
      </c>
      <c r="D327" s="2" t="s">
        <v>11</v>
      </c>
      <c r="E327" s="2" t="s">
        <v>24</v>
      </c>
      <c r="G327" s="2" t="s">
        <v>13</v>
      </c>
      <c r="H327" s="2" t="s">
        <v>14</v>
      </c>
      <c r="I327" s="2">
        <v>0</v>
      </c>
      <c r="J327" s="2">
        <v>0</v>
      </c>
    </row>
    <row r="328" spans="1:10" ht="13.2" hidden="1" x14ac:dyDescent="0.25">
      <c r="A328" s="5">
        <v>327</v>
      </c>
      <c r="B328" s="2">
        <v>50</v>
      </c>
      <c r="C328" s="2" t="s">
        <v>17</v>
      </c>
      <c r="D328" s="2" t="s">
        <v>22</v>
      </c>
      <c r="E328" s="2" t="s">
        <v>24</v>
      </c>
      <c r="G328" s="2" t="s">
        <v>23</v>
      </c>
      <c r="H328" s="2" t="s">
        <v>29</v>
      </c>
      <c r="I328" s="2">
        <v>0</v>
      </c>
      <c r="J328" s="2">
        <v>0</v>
      </c>
    </row>
    <row r="329" spans="1:10" ht="13.2" hidden="1" x14ac:dyDescent="0.25">
      <c r="A329" s="5">
        <v>328</v>
      </c>
      <c r="B329" s="2">
        <v>56</v>
      </c>
      <c r="C329" s="2" t="s">
        <v>17</v>
      </c>
      <c r="D329" s="2" t="s">
        <v>11</v>
      </c>
      <c r="E329" s="2" t="s">
        <v>24</v>
      </c>
      <c r="G329" s="2" t="s">
        <v>13</v>
      </c>
      <c r="H329" s="2" t="s">
        <v>29</v>
      </c>
      <c r="I329" s="2">
        <v>0</v>
      </c>
      <c r="J329" s="2">
        <v>0</v>
      </c>
    </row>
    <row r="330" spans="1:10" ht="13.2" x14ac:dyDescent="0.25">
      <c r="A330" s="5">
        <v>329</v>
      </c>
      <c r="B330" s="2">
        <v>30</v>
      </c>
      <c r="C330" s="2" t="s">
        <v>10</v>
      </c>
      <c r="D330" s="2" t="s">
        <v>11</v>
      </c>
      <c r="E330" s="2" t="s">
        <v>12</v>
      </c>
      <c r="G330" s="2" t="s">
        <v>13</v>
      </c>
      <c r="H330" s="2" t="s">
        <v>14</v>
      </c>
      <c r="I330" s="2">
        <v>0</v>
      </c>
      <c r="J330" s="3" t="s">
        <v>15</v>
      </c>
    </row>
    <row r="331" spans="1:10" ht="13.2" hidden="1" x14ac:dyDescent="0.25">
      <c r="A331" s="5">
        <v>330</v>
      </c>
      <c r="B331" s="2">
        <v>54</v>
      </c>
      <c r="C331" s="2" t="s">
        <v>17</v>
      </c>
      <c r="D331" s="2" t="s">
        <v>11</v>
      </c>
      <c r="E331" s="2" t="s">
        <v>24</v>
      </c>
      <c r="G331" s="2" t="s">
        <v>13</v>
      </c>
      <c r="H331" s="2" t="s">
        <v>29</v>
      </c>
      <c r="I331" s="2">
        <v>0</v>
      </c>
      <c r="J331" s="2">
        <v>0</v>
      </c>
    </row>
    <row r="332" spans="1:10" ht="13.2" hidden="1" x14ac:dyDescent="0.25">
      <c r="A332" s="5">
        <v>331</v>
      </c>
      <c r="B332" s="2">
        <v>24</v>
      </c>
      <c r="C332" s="2" t="s">
        <v>17</v>
      </c>
      <c r="D332" s="2" t="s">
        <v>22</v>
      </c>
      <c r="E332" s="2" t="s">
        <v>24</v>
      </c>
      <c r="G332" s="2" t="s">
        <v>23</v>
      </c>
      <c r="H332" s="2" t="s">
        <v>14</v>
      </c>
      <c r="I332" s="3" t="s">
        <v>15</v>
      </c>
      <c r="J332" s="3" t="s">
        <v>15</v>
      </c>
    </row>
    <row r="333" spans="1:10" ht="13.2" hidden="1" x14ac:dyDescent="0.25">
      <c r="A333" s="5">
        <v>332</v>
      </c>
      <c r="B333" s="2">
        <v>45</v>
      </c>
      <c r="C333" s="2" t="s">
        <v>17</v>
      </c>
      <c r="D333" s="2" t="s">
        <v>28</v>
      </c>
      <c r="E333" s="2" t="s">
        <v>24</v>
      </c>
      <c r="G333" s="2" t="s">
        <v>13</v>
      </c>
      <c r="H333" s="2" t="s">
        <v>21</v>
      </c>
      <c r="I333" s="2">
        <v>0</v>
      </c>
      <c r="J333" s="3" t="s">
        <v>15</v>
      </c>
    </row>
    <row r="334" spans="1:10" ht="13.2" hidden="1" x14ac:dyDescent="0.25">
      <c r="A334" s="5">
        <v>333</v>
      </c>
      <c r="B334" s="2">
        <v>47</v>
      </c>
      <c r="C334" s="2" t="s">
        <v>17</v>
      </c>
      <c r="D334" s="2" t="s">
        <v>11</v>
      </c>
      <c r="E334" s="2" t="s">
        <v>24</v>
      </c>
      <c r="G334" s="2" t="s">
        <v>13</v>
      </c>
      <c r="H334" s="2" t="s">
        <v>14</v>
      </c>
      <c r="I334" s="2">
        <v>0</v>
      </c>
      <c r="J334" s="3" t="s">
        <v>16</v>
      </c>
    </row>
    <row r="335" spans="1:10" ht="13.2" hidden="1" x14ac:dyDescent="0.25">
      <c r="A335" s="5">
        <v>334</v>
      </c>
      <c r="B335" s="2">
        <v>42</v>
      </c>
      <c r="C335" s="2" t="s">
        <v>17</v>
      </c>
      <c r="D335" s="2" t="s">
        <v>11</v>
      </c>
      <c r="E335" s="2" t="s">
        <v>24</v>
      </c>
      <c r="G335" s="2" t="s">
        <v>13</v>
      </c>
      <c r="H335" s="2" t="s">
        <v>20</v>
      </c>
      <c r="I335" s="2">
        <v>0</v>
      </c>
      <c r="J335" s="3" t="s">
        <v>15</v>
      </c>
    </row>
    <row r="336" spans="1:10" ht="13.2" hidden="1" x14ac:dyDescent="0.25">
      <c r="A336" s="5">
        <v>335</v>
      </c>
      <c r="B336" s="2">
        <v>59</v>
      </c>
      <c r="C336" s="2" t="s">
        <v>17</v>
      </c>
      <c r="D336" s="2" t="s">
        <v>11</v>
      </c>
      <c r="E336" s="2" t="s">
        <v>24</v>
      </c>
      <c r="G336" s="2" t="s">
        <v>13</v>
      </c>
      <c r="H336" s="2" t="s">
        <v>29</v>
      </c>
      <c r="I336" s="2">
        <v>0</v>
      </c>
      <c r="J336" s="2">
        <v>0</v>
      </c>
    </row>
    <row r="337" spans="1:10" ht="13.2" x14ac:dyDescent="0.25">
      <c r="A337" s="5">
        <v>336</v>
      </c>
      <c r="B337" s="2">
        <v>37</v>
      </c>
      <c r="C337" s="2" t="s">
        <v>10</v>
      </c>
      <c r="D337" s="2" t="s">
        <v>22</v>
      </c>
      <c r="E337" s="2" t="s">
        <v>12</v>
      </c>
      <c r="G337" s="2" t="s">
        <v>13</v>
      </c>
      <c r="H337" s="2" t="s">
        <v>20</v>
      </c>
      <c r="I337" s="2">
        <v>0</v>
      </c>
      <c r="J337" s="2">
        <v>0</v>
      </c>
    </row>
    <row r="338" spans="1:10" ht="13.2" x14ac:dyDescent="0.25">
      <c r="A338" s="5">
        <v>337</v>
      </c>
      <c r="B338" s="2">
        <v>27</v>
      </c>
      <c r="C338" s="2" t="s">
        <v>10</v>
      </c>
      <c r="D338" s="2" t="s">
        <v>11</v>
      </c>
      <c r="E338" s="2" t="s">
        <v>12</v>
      </c>
      <c r="G338" s="2" t="s">
        <v>13</v>
      </c>
      <c r="H338" s="2" t="s">
        <v>14</v>
      </c>
      <c r="I338" s="2">
        <v>0</v>
      </c>
      <c r="J338" s="2">
        <v>0</v>
      </c>
    </row>
    <row r="339" spans="1:10" ht="13.2" hidden="1" x14ac:dyDescent="0.25">
      <c r="A339" s="5">
        <v>338</v>
      </c>
      <c r="B339" s="2">
        <v>59</v>
      </c>
      <c r="C339" s="2" t="s">
        <v>17</v>
      </c>
      <c r="D339" s="2" t="s">
        <v>11</v>
      </c>
      <c r="E339" s="2" t="s">
        <v>24</v>
      </c>
      <c r="G339" s="2" t="s">
        <v>13</v>
      </c>
      <c r="H339" s="2" t="s">
        <v>14</v>
      </c>
      <c r="I339" s="2">
        <v>0</v>
      </c>
      <c r="J339" s="3" t="s">
        <v>16</v>
      </c>
    </row>
    <row r="340" spans="1:10" ht="13.2" hidden="1" x14ac:dyDescent="0.25">
      <c r="A340" s="5">
        <v>339</v>
      </c>
      <c r="B340" s="2">
        <v>56</v>
      </c>
      <c r="C340" s="2" t="s">
        <v>17</v>
      </c>
      <c r="D340" s="2" t="s">
        <v>11</v>
      </c>
      <c r="E340" s="2" t="s">
        <v>24</v>
      </c>
      <c r="G340" s="2" t="s">
        <v>13</v>
      </c>
      <c r="H340" s="2" t="s">
        <v>29</v>
      </c>
      <c r="I340" s="2">
        <v>0</v>
      </c>
      <c r="J340" s="3" t="s">
        <v>15</v>
      </c>
    </row>
    <row r="341" spans="1:10" ht="13.2" hidden="1" x14ac:dyDescent="0.25">
      <c r="A341" s="5">
        <v>340</v>
      </c>
      <c r="B341" s="2">
        <v>45</v>
      </c>
      <c r="C341" s="2" t="s">
        <v>17</v>
      </c>
      <c r="D341" s="2" t="s">
        <v>18</v>
      </c>
      <c r="E341" s="2" t="s">
        <v>24</v>
      </c>
      <c r="G341" s="2" t="s">
        <v>23</v>
      </c>
      <c r="H341" s="2" t="s">
        <v>20</v>
      </c>
      <c r="I341" s="2">
        <v>0</v>
      </c>
      <c r="J341" s="2">
        <v>0</v>
      </c>
    </row>
    <row r="342" spans="1:10" ht="13.2" hidden="1" x14ac:dyDescent="0.25">
      <c r="A342" s="5">
        <v>341</v>
      </c>
      <c r="B342" s="2">
        <v>49</v>
      </c>
      <c r="C342" s="2" t="s">
        <v>17</v>
      </c>
      <c r="D342" s="2" t="s">
        <v>22</v>
      </c>
      <c r="E342" s="2" t="s">
        <v>24</v>
      </c>
      <c r="G342" s="2" t="s">
        <v>23</v>
      </c>
      <c r="H342" s="2" t="s">
        <v>29</v>
      </c>
      <c r="I342" s="2">
        <v>0</v>
      </c>
      <c r="J342" s="2">
        <v>0</v>
      </c>
    </row>
    <row r="343" spans="1:10" ht="13.2" hidden="1" x14ac:dyDescent="0.25">
      <c r="A343" s="5">
        <v>342</v>
      </c>
      <c r="B343" s="2">
        <v>23</v>
      </c>
      <c r="C343" s="2" t="s">
        <v>17</v>
      </c>
      <c r="D343" s="2" t="s">
        <v>18</v>
      </c>
      <c r="E343" s="2" t="s">
        <v>24</v>
      </c>
      <c r="G343" s="2" t="s">
        <v>19</v>
      </c>
      <c r="H343" s="2" t="s">
        <v>14</v>
      </c>
      <c r="I343" s="3" t="s">
        <v>15</v>
      </c>
      <c r="J343" s="3" t="s">
        <v>15</v>
      </c>
    </row>
    <row r="344" spans="1:10" ht="13.2" hidden="1" x14ac:dyDescent="0.25">
      <c r="A344" s="5">
        <v>343</v>
      </c>
      <c r="B344" s="2">
        <v>54</v>
      </c>
      <c r="C344" s="2" t="s">
        <v>17</v>
      </c>
      <c r="D344" s="2" t="s">
        <v>28</v>
      </c>
      <c r="E344" s="2" t="s">
        <v>24</v>
      </c>
      <c r="G344" s="2" t="s">
        <v>13</v>
      </c>
      <c r="H344" s="2" t="s">
        <v>29</v>
      </c>
      <c r="I344" s="2">
        <v>0</v>
      </c>
      <c r="J344" s="3" t="s">
        <v>16</v>
      </c>
    </row>
    <row r="345" spans="1:10" ht="13.2" hidden="1" x14ac:dyDescent="0.25">
      <c r="A345" s="5">
        <v>344</v>
      </c>
      <c r="B345" s="2">
        <v>55</v>
      </c>
      <c r="C345" s="2" t="s">
        <v>17</v>
      </c>
      <c r="D345" s="2" t="s">
        <v>28</v>
      </c>
      <c r="E345" s="2" t="s">
        <v>24</v>
      </c>
      <c r="G345" s="2" t="s">
        <v>13</v>
      </c>
      <c r="H345" s="2" t="s">
        <v>21</v>
      </c>
      <c r="I345" s="3" t="s">
        <v>15</v>
      </c>
      <c r="J345" s="3" t="s">
        <v>15</v>
      </c>
    </row>
    <row r="346" spans="1:10" ht="13.2" hidden="1" x14ac:dyDescent="0.25">
      <c r="A346" s="5">
        <v>345</v>
      </c>
      <c r="B346" s="2">
        <v>50</v>
      </c>
      <c r="C346" s="2" t="s">
        <v>17</v>
      </c>
      <c r="D346" s="2" t="s">
        <v>22</v>
      </c>
      <c r="E346" s="2" t="s">
        <v>24</v>
      </c>
      <c r="G346" s="2" t="s">
        <v>13</v>
      </c>
      <c r="H346" s="2" t="s">
        <v>14</v>
      </c>
      <c r="I346" s="3" t="s">
        <v>15</v>
      </c>
      <c r="J346" s="3" t="s">
        <v>16</v>
      </c>
    </row>
    <row r="347" spans="1:10" ht="13.2" x14ac:dyDescent="0.25">
      <c r="A347" s="5">
        <v>346</v>
      </c>
      <c r="B347" s="2">
        <v>33</v>
      </c>
      <c r="C347" s="2" t="s">
        <v>10</v>
      </c>
      <c r="D347" s="2" t="s">
        <v>11</v>
      </c>
      <c r="E347" s="2" t="s">
        <v>30</v>
      </c>
      <c r="F347" s="2">
        <v>60</v>
      </c>
      <c r="G347" s="2" t="s">
        <v>13</v>
      </c>
      <c r="H347" s="2" t="s">
        <v>20</v>
      </c>
      <c r="I347" s="3" t="s">
        <v>15</v>
      </c>
      <c r="J347" s="2" t="s">
        <v>26</v>
      </c>
    </row>
    <row r="348" spans="1:10" ht="13.2" x14ac:dyDescent="0.25">
      <c r="A348" s="5">
        <v>347</v>
      </c>
      <c r="B348" s="2">
        <v>39</v>
      </c>
      <c r="C348" s="2" t="s">
        <v>10</v>
      </c>
      <c r="D348" s="2" t="s">
        <v>18</v>
      </c>
      <c r="E348" s="2" t="s">
        <v>30</v>
      </c>
      <c r="F348" s="2">
        <v>30</v>
      </c>
      <c r="G348" s="2" t="s">
        <v>19</v>
      </c>
      <c r="H348" s="2" t="s">
        <v>14</v>
      </c>
      <c r="I348" s="2">
        <v>0</v>
      </c>
      <c r="J348" s="2">
        <v>0</v>
      </c>
    </row>
    <row r="349" spans="1:10" ht="13.2" x14ac:dyDescent="0.25">
      <c r="A349" s="5">
        <v>348</v>
      </c>
      <c r="B349" s="2">
        <v>58</v>
      </c>
      <c r="C349" s="2" t="s">
        <v>10</v>
      </c>
      <c r="D349" s="2" t="s">
        <v>22</v>
      </c>
      <c r="E349" s="2" t="s">
        <v>30</v>
      </c>
      <c r="F349" s="2">
        <v>20</v>
      </c>
      <c r="G349" s="2" t="s">
        <v>23</v>
      </c>
      <c r="H349" s="2" t="s">
        <v>20</v>
      </c>
      <c r="I349" s="2">
        <v>0</v>
      </c>
      <c r="J349" s="3" t="s">
        <v>15</v>
      </c>
    </row>
    <row r="350" spans="1:10" ht="13.2" x14ac:dyDescent="0.25">
      <c r="A350" s="5">
        <v>349</v>
      </c>
      <c r="B350" s="2">
        <v>31</v>
      </c>
      <c r="C350" s="2" t="s">
        <v>17</v>
      </c>
      <c r="D350" s="2" t="s">
        <v>22</v>
      </c>
      <c r="E350" s="2" t="s">
        <v>30</v>
      </c>
      <c r="F350" s="2">
        <v>75</v>
      </c>
      <c r="G350" s="2" t="s">
        <v>23</v>
      </c>
      <c r="H350" s="2" t="s">
        <v>14</v>
      </c>
      <c r="I350" s="2">
        <v>0</v>
      </c>
      <c r="J350" s="2" t="s">
        <v>32</v>
      </c>
    </row>
    <row r="351" spans="1:10" ht="13.2" x14ac:dyDescent="0.25">
      <c r="A351" s="5">
        <v>350</v>
      </c>
      <c r="B351" s="2">
        <v>42</v>
      </c>
      <c r="C351" s="2" t="s">
        <v>10</v>
      </c>
      <c r="D351" s="2" t="s">
        <v>18</v>
      </c>
      <c r="E351" s="2" t="s">
        <v>30</v>
      </c>
      <c r="F351" s="2">
        <v>15</v>
      </c>
      <c r="G351" s="2" t="s">
        <v>19</v>
      </c>
      <c r="H351" s="2" t="s">
        <v>20</v>
      </c>
      <c r="I351" s="2">
        <v>0</v>
      </c>
      <c r="J351" s="2">
        <v>0</v>
      </c>
    </row>
    <row r="352" spans="1:10" ht="13.2" hidden="1" x14ac:dyDescent="0.25">
      <c r="A352" s="5">
        <v>351</v>
      </c>
      <c r="B352" s="2">
        <v>26</v>
      </c>
      <c r="C352" s="2" t="s">
        <v>17</v>
      </c>
      <c r="D352" s="2" t="s">
        <v>28</v>
      </c>
      <c r="E352" s="2" t="s">
        <v>24</v>
      </c>
      <c r="G352" s="2" t="s">
        <v>35</v>
      </c>
      <c r="H352" s="2" t="s">
        <v>14</v>
      </c>
      <c r="I352" s="3" t="s">
        <v>15</v>
      </c>
      <c r="J352" s="3" t="s">
        <v>16</v>
      </c>
    </row>
    <row r="353" spans="1:10" ht="13.2" x14ac:dyDescent="0.25">
      <c r="A353" s="5">
        <v>352</v>
      </c>
      <c r="B353" s="2">
        <v>28</v>
      </c>
      <c r="C353" s="2" t="s">
        <v>10</v>
      </c>
      <c r="D353" s="2" t="s">
        <v>37</v>
      </c>
      <c r="E353" s="2" t="s">
        <v>30</v>
      </c>
      <c r="F353" s="2">
        <v>80</v>
      </c>
      <c r="G353" s="2" t="s">
        <v>35</v>
      </c>
      <c r="H353" s="2" t="s">
        <v>14</v>
      </c>
      <c r="I353" s="3" t="s">
        <v>15</v>
      </c>
      <c r="J353" s="2" t="s">
        <v>32</v>
      </c>
    </row>
    <row r="354" spans="1:10" ht="13.2" x14ac:dyDescent="0.25">
      <c r="A354" s="5">
        <v>353</v>
      </c>
      <c r="B354" s="2">
        <v>48</v>
      </c>
      <c r="C354" s="2" t="s">
        <v>10</v>
      </c>
      <c r="D354" s="2" t="s">
        <v>18</v>
      </c>
      <c r="E354" s="2" t="s">
        <v>12</v>
      </c>
      <c r="G354" s="2" t="s">
        <v>19</v>
      </c>
      <c r="H354" s="2" t="s">
        <v>20</v>
      </c>
      <c r="I354" s="2">
        <v>0</v>
      </c>
      <c r="J354" s="2">
        <v>0</v>
      </c>
    </row>
    <row r="355" spans="1:10" ht="13.2" x14ac:dyDescent="0.25">
      <c r="A355" s="5">
        <v>354</v>
      </c>
      <c r="B355" s="2">
        <v>39</v>
      </c>
      <c r="C355" s="2" t="s">
        <v>17</v>
      </c>
      <c r="D355" s="2" t="s">
        <v>11</v>
      </c>
      <c r="E355" s="2" t="s">
        <v>30</v>
      </c>
      <c r="F355" s="2">
        <v>100</v>
      </c>
      <c r="G355" s="2" t="s">
        <v>13</v>
      </c>
      <c r="H355" s="2" t="s">
        <v>20</v>
      </c>
      <c r="I355" s="3" t="s">
        <v>16</v>
      </c>
      <c r="J355" s="2" t="s">
        <v>26</v>
      </c>
    </row>
    <row r="356" spans="1:10" ht="13.2" x14ac:dyDescent="0.25">
      <c r="A356" s="5">
        <v>355</v>
      </c>
      <c r="B356" s="2">
        <v>36</v>
      </c>
      <c r="C356" s="2" t="s">
        <v>10</v>
      </c>
      <c r="D356" s="2" t="s">
        <v>11</v>
      </c>
      <c r="E356" s="2" t="s">
        <v>30</v>
      </c>
      <c r="F356" s="2">
        <v>40</v>
      </c>
      <c r="G356" s="2" t="s">
        <v>13</v>
      </c>
      <c r="H356" s="2" t="s">
        <v>20</v>
      </c>
      <c r="I356" s="2">
        <v>0</v>
      </c>
      <c r="J356" s="3" t="s">
        <v>15</v>
      </c>
    </row>
    <row r="357" spans="1:10" ht="13.2" x14ac:dyDescent="0.25">
      <c r="A357" s="5">
        <v>356</v>
      </c>
      <c r="B357" s="2">
        <v>59</v>
      </c>
      <c r="C357" s="2" t="s">
        <v>17</v>
      </c>
      <c r="D357" s="2" t="s">
        <v>18</v>
      </c>
      <c r="E357" s="2" t="s">
        <v>30</v>
      </c>
      <c r="F357" s="3" t="s">
        <v>47</v>
      </c>
      <c r="G357" s="2" t="s">
        <v>19</v>
      </c>
      <c r="H357" s="2" t="s">
        <v>21</v>
      </c>
      <c r="I357" s="2">
        <v>0</v>
      </c>
      <c r="J357" s="3" t="s">
        <v>15</v>
      </c>
    </row>
    <row r="358" spans="1:10" ht="13.2" x14ac:dyDescent="0.25">
      <c r="A358" s="5">
        <v>358</v>
      </c>
      <c r="B358" s="2">
        <v>55</v>
      </c>
      <c r="C358" s="2" t="s">
        <v>17</v>
      </c>
      <c r="D358" s="2" t="s">
        <v>18</v>
      </c>
      <c r="E358" s="2" t="s">
        <v>30</v>
      </c>
      <c r="F358" s="2">
        <v>100</v>
      </c>
      <c r="G358" s="2" t="s">
        <v>19</v>
      </c>
      <c r="H358" s="2" t="s">
        <v>21</v>
      </c>
      <c r="I358" s="3" t="s">
        <v>15</v>
      </c>
      <c r="J358" s="3" t="s">
        <v>16</v>
      </c>
    </row>
    <row r="359" spans="1:10" ht="13.2" x14ac:dyDescent="0.25">
      <c r="A359" s="5">
        <v>359</v>
      </c>
      <c r="B359" s="2">
        <v>44</v>
      </c>
      <c r="C359" s="2" t="s">
        <v>10</v>
      </c>
      <c r="D359" s="2" t="s">
        <v>22</v>
      </c>
      <c r="E359" s="2" t="s">
        <v>12</v>
      </c>
      <c r="G359" s="2" t="s">
        <v>23</v>
      </c>
      <c r="H359" s="2" t="s">
        <v>21</v>
      </c>
      <c r="I359" s="2">
        <v>0</v>
      </c>
      <c r="J359" s="2">
        <v>0</v>
      </c>
    </row>
    <row r="360" spans="1:10" ht="13.2" hidden="1" x14ac:dyDescent="0.25">
      <c r="A360" s="5">
        <v>360</v>
      </c>
      <c r="B360" s="2">
        <v>46</v>
      </c>
      <c r="C360" s="2" t="s">
        <v>17</v>
      </c>
      <c r="D360" s="2" t="s">
        <v>22</v>
      </c>
      <c r="E360" s="2" t="s">
        <v>24</v>
      </c>
      <c r="G360" s="2" t="s">
        <v>23</v>
      </c>
      <c r="H360" s="2" t="s">
        <v>21</v>
      </c>
      <c r="I360" s="2">
        <v>0</v>
      </c>
      <c r="J360" s="3" t="s">
        <v>16</v>
      </c>
    </row>
    <row r="361" spans="1:10" ht="13.2" hidden="1" x14ac:dyDescent="0.25">
      <c r="A361" s="5">
        <v>361</v>
      </c>
      <c r="B361" s="2">
        <v>43</v>
      </c>
      <c r="C361" s="2" t="s">
        <v>17</v>
      </c>
      <c r="D361" s="2" t="s">
        <v>22</v>
      </c>
      <c r="E361" s="2" t="s">
        <v>24</v>
      </c>
      <c r="G361" s="2" t="s">
        <v>23</v>
      </c>
      <c r="H361" s="2" t="s">
        <v>21</v>
      </c>
      <c r="I361" s="2">
        <v>0</v>
      </c>
      <c r="J361" s="3" t="s">
        <v>15</v>
      </c>
    </row>
    <row r="362" spans="1:10" ht="13.2" hidden="1" x14ac:dyDescent="0.25">
      <c r="A362" s="5">
        <v>362</v>
      </c>
      <c r="B362" s="2">
        <v>27</v>
      </c>
      <c r="C362" s="2" t="s">
        <v>17</v>
      </c>
      <c r="D362" s="2" t="s">
        <v>22</v>
      </c>
      <c r="E362" s="2" t="s">
        <v>24</v>
      </c>
      <c r="G362" s="2" t="s">
        <v>23</v>
      </c>
      <c r="H362" s="2" t="s">
        <v>14</v>
      </c>
      <c r="I362" s="2">
        <v>0</v>
      </c>
      <c r="J362" s="3" t="s">
        <v>16</v>
      </c>
    </row>
    <row r="363" spans="1:10" ht="13.2" hidden="1" x14ac:dyDescent="0.25">
      <c r="A363" s="5">
        <v>363</v>
      </c>
      <c r="B363" s="2">
        <v>54</v>
      </c>
      <c r="C363" s="2" t="s">
        <v>17</v>
      </c>
      <c r="D363" s="2" t="s">
        <v>22</v>
      </c>
      <c r="E363" s="2" t="s">
        <v>24</v>
      </c>
      <c r="G363" s="2" t="s">
        <v>23</v>
      </c>
      <c r="H363" s="2" t="s">
        <v>29</v>
      </c>
      <c r="I363" s="2">
        <v>0</v>
      </c>
      <c r="J363" s="2" t="s">
        <v>26</v>
      </c>
    </row>
    <row r="364" spans="1:10" ht="13.2" hidden="1" x14ac:dyDescent="0.25">
      <c r="A364" s="5">
        <v>364</v>
      </c>
      <c r="B364" s="2">
        <v>50</v>
      </c>
      <c r="C364" s="2" t="s">
        <v>17</v>
      </c>
      <c r="D364" s="2" t="s">
        <v>11</v>
      </c>
      <c r="E364" s="2" t="s">
        <v>24</v>
      </c>
      <c r="G364" s="2" t="s">
        <v>13</v>
      </c>
      <c r="H364" s="2" t="s">
        <v>29</v>
      </c>
      <c r="I364" s="2">
        <v>0</v>
      </c>
      <c r="J364" s="3" t="s">
        <v>15</v>
      </c>
    </row>
    <row r="365" spans="1:10" ht="13.2" hidden="1" x14ac:dyDescent="0.25">
      <c r="A365" s="5">
        <v>365</v>
      </c>
      <c r="B365" s="2">
        <v>57</v>
      </c>
      <c r="C365" s="2" t="s">
        <v>17</v>
      </c>
      <c r="D365" s="2" t="s">
        <v>11</v>
      </c>
      <c r="E365" s="2" t="s">
        <v>24</v>
      </c>
      <c r="G365" s="2" t="s">
        <v>13</v>
      </c>
      <c r="H365" s="2" t="s">
        <v>29</v>
      </c>
      <c r="I365" s="3" t="s">
        <v>15</v>
      </c>
      <c r="J365" s="3" t="s">
        <v>16</v>
      </c>
    </row>
    <row r="366" spans="1:10" ht="13.2" hidden="1" x14ac:dyDescent="0.25">
      <c r="A366" s="5">
        <v>366</v>
      </c>
      <c r="B366" s="2">
        <v>42</v>
      </c>
      <c r="C366" s="2" t="s">
        <v>17</v>
      </c>
      <c r="D366" s="2" t="s">
        <v>37</v>
      </c>
      <c r="E366" s="2" t="s">
        <v>24</v>
      </c>
      <c r="G366" s="2" t="s">
        <v>35</v>
      </c>
      <c r="H366" s="2" t="s">
        <v>14</v>
      </c>
      <c r="I366" s="3" t="s">
        <v>16</v>
      </c>
      <c r="J366" s="2" t="s">
        <v>26</v>
      </c>
    </row>
    <row r="367" spans="1:10" ht="13.2" hidden="1" x14ac:dyDescent="0.25">
      <c r="A367" s="5">
        <v>367</v>
      </c>
      <c r="B367" s="2">
        <v>30</v>
      </c>
      <c r="C367" s="2" t="s">
        <v>10</v>
      </c>
      <c r="D367" s="2" t="s">
        <v>11</v>
      </c>
      <c r="E367" s="2" t="s">
        <v>24</v>
      </c>
      <c r="G367" s="2" t="s">
        <v>13</v>
      </c>
      <c r="H367" s="2" t="s">
        <v>14</v>
      </c>
      <c r="I367" s="2">
        <v>0</v>
      </c>
      <c r="J367" s="2" t="s">
        <v>38</v>
      </c>
    </row>
    <row r="368" spans="1:10" ht="13.2" x14ac:dyDescent="0.25">
      <c r="A368" s="5">
        <v>368</v>
      </c>
      <c r="B368" s="2">
        <v>44</v>
      </c>
      <c r="C368" s="2" t="s">
        <v>17</v>
      </c>
      <c r="D368" s="2" t="s">
        <v>11</v>
      </c>
      <c r="E368" s="2" t="s">
        <v>30</v>
      </c>
      <c r="G368" s="2" t="s">
        <v>13</v>
      </c>
      <c r="H368" s="2" t="s">
        <v>21</v>
      </c>
      <c r="I368" s="2">
        <v>0</v>
      </c>
      <c r="J368" s="2">
        <v>0</v>
      </c>
    </row>
    <row r="369" spans="1:10" ht="13.2" x14ac:dyDescent="0.25">
      <c r="A369" s="5">
        <v>369</v>
      </c>
      <c r="B369" s="2">
        <v>50</v>
      </c>
      <c r="C369" s="2" t="s">
        <v>10</v>
      </c>
      <c r="D369" s="2" t="s">
        <v>22</v>
      </c>
      <c r="E369" s="2" t="s">
        <v>30</v>
      </c>
      <c r="F369" s="2">
        <v>55</v>
      </c>
      <c r="G369" s="2" t="s">
        <v>23</v>
      </c>
      <c r="H369" s="2" t="s">
        <v>20</v>
      </c>
      <c r="I369" s="2">
        <v>0</v>
      </c>
      <c r="J369" s="2">
        <v>0</v>
      </c>
    </row>
    <row r="370" spans="1:10" ht="13.2" x14ac:dyDescent="0.25">
      <c r="A370" s="5">
        <v>370</v>
      </c>
      <c r="B370" s="2">
        <v>26</v>
      </c>
      <c r="C370" s="2" t="s">
        <v>10</v>
      </c>
      <c r="D370" s="2" t="s">
        <v>22</v>
      </c>
      <c r="E370" s="2" t="s">
        <v>30</v>
      </c>
      <c r="F370" s="2">
        <v>80</v>
      </c>
      <c r="G370" s="2" t="s">
        <v>23</v>
      </c>
      <c r="H370" s="2" t="s">
        <v>14</v>
      </c>
      <c r="I370" s="3" t="s">
        <v>15</v>
      </c>
      <c r="J370" s="2" t="s">
        <v>32</v>
      </c>
    </row>
    <row r="371" spans="1:10" ht="13.2" x14ac:dyDescent="0.25">
      <c r="A371" s="5">
        <v>371</v>
      </c>
      <c r="B371" s="2">
        <v>36</v>
      </c>
      <c r="C371" s="2" t="s">
        <v>10</v>
      </c>
      <c r="D371" s="2" t="s">
        <v>22</v>
      </c>
      <c r="E371" s="2" t="s">
        <v>30</v>
      </c>
      <c r="F371" s="2">
        <v>24</v>
      </c>
      <c r="G371" s="2" t="s">
        <v>23</v>
      </c>
      <c r="H371" s="2" t="s">
        <v>20</v>
      </c>
      <c r="I371" s="2">
        <v>0</v>
      </c>
      <c r="J371" s="2">
        <v>0</v>
      </c>
    </row>
    <row r="372" spans="1:10" ht="13.2" x14ac:dyDescent="0.25">
      <c r="A372" s="5">
        <v>372</v>
      </c>
      <c r="B372" s="2">
        <v>30</v>
      </c>
      <c r="C372" s="2" t="s">
        <v>17</v>
      </c>
      <c r="D372" s="2" t="s">
        <v>11</v>
      </c>
      <c r="E372" s="2" t="s">
        <v>30</v>
      </c>
      <c r="F372" s="2">
        <v>80</v>
      </c>
      <c r="G372" s="2" t="s">
        <v>13</v>
      </c>
      <c r="H372" s="2" t="s">
        <v>20</v>
      </c>
      <c r="I372" s="3" t="s">
        <v>16</v>
      </c>
      <c r="J372" s="2" t="s">
        <v>32</v>
      </c>
    </row>
    <row r="373" spans="1:10" ht="13.2" x14ac:dyDescent="0.25">
      <c r="A373" s="5">
        <v>373</v>
      </c>
      <c r="B373" s="2">
        <v>32</v>
      </c>
      <c r="C373" s="2" t="s">
        <v>17</v>
      </c>
      <c r="D373" s="2" t="s">
        <v>11</v>
      </c>
      <c r="E373" s="2" t="s">
        <v>30</v>
      </c>
      <c r="F373" s="2">
        <v>20</v>
      </c>
      <c r="G373" s="2" t="s">
        <v>13</v>
      </c>
      <c r="H373" s="2" t="s">
        <v>20</v>
      </c>
      <c r="I373" s="2">
        <v>0</v>
      </c>
      <c r="J373" s="2">
        <v>0</v>
      </c>
    </row>
    <row r="374" spans="1:10" ht="13.2" x14ac:dyDescent="0.25">
      <c r="A374" s="5">
        <v>374</v>
      </c>
      <c r="B374" s="2">
        <v>42</v>
      </c>
      <c r="C374" s="2" t="s">
        <v>17</v>
      </c>
      <c r="D374" s="2" t="s">
        <v>22</v>
      </c>
      <c r="E374" s="2" t="s">
        <v>30</v>
      </c>
      <c r="F374" s="2">
        <v>25</v>
      </c>
      <c r="G374" s="2" t="s">
        <v>23</v>
      </c>
      <c r="H374" s="2" t="s">
        <v>20</v>
      </c>
      <c r="I374" s="2">
        <v>0</v>
      </c>
      <c r="J374" s="3" t="s">
        <v>15</v>
      </c>
    </row>
    <row r="375" spans="1:10" ht="13.2" x14ac:dyDescent="0.25">
      <c r="A375" s="5">
        <v>375</v>
      </c>
      <c r="B375" s="2">
        <v>45</v>
      </c>
      <c r="C375" s="2" t="s">
        <v>10</v>
      </c>
      <c r="D375" s="2" t="s">
        <v>22</v>
      </c>
      <c r="E375" s="2" t="s">
        <v>12</v>
      </c>
      <c r="G375" s="2" t="s">
        <v>23</v>
      </c>
      <c r="H375" s="2" t="s">
        <v>21</v>
      </c>
      <c r="I375" s="2">
        <v>0</v>
      </c>
      <c r="J375" s="3" t="s">
        <v>16</v>
      </c>
    </row>
    <row r="376" spans="1:10" ht="13.2" x14ac:dyDescent="0.25">
      <c r="A376" s="5">
        <v>376</v>
      </c>
      <c r="B376" s="2">
        <v>52</v>
      </c>
      <c r="C376" s="2" t="s">
        <v>10</v>
      </c>
      <c r="D376" s="2" t="s">
        <v>11</v>
      </c>
      <c r="E376" s="2" t="s">
        <v>12</v>
      </c>
      <c r="G376" s="2" t="s">
        <v>13</v>
      </c>
      <c r="H376" s="2" t="s">
        <v>29</v>
      </c>
      <c r="I376" s="3" t="s">
        <v>16</v>
      </c>
      <c r="J376" s="2" t="s">
        <v>26</v>
      </c>
    </row>
    <row r="377" spans="1:10" ht="13.2" x14ac:dyDescent="0.25">
      <c r="A377" s="5">
        <v>377</v>
      </c>
      <c r="B377" s="2">
        <v>60</v>
      </c>
      <c r="C377" s="2" t="s">
        <v>10</v>
      </c>
      <c r="D377" s="2" t="s">
        <v>22</v>
      </c>
      <c r="E377" s="2" t="s">
        <v>12</v>
      </c>
      <c r="G377" s="2" t="s">
        <v>23</v>
      </c>
      <c r="H377" s="2" t="s">
        <v>21</v>
      </c>
      <c r="I377" s="3" t="s">
        <v>15</v>
      </c>
      <c r="J377" s="3" t="s">
        <v>16</v>
      </c>
    </row>
    <row r="378" spans="1:10" ht="13.2" x14ac:dyDescent="0.25">
      <c r="A378" s="5">
        <v>378</v>
      </c>
      <c r="B378" s="2">
        <v>25</v>
      </c>
      <c r="C378" s="2" t="s">
        <v>10</v>
      </c>
      <c r="D378" s="2" t="s">
        <v>11</v>
      </c>
      <c r="E378" s="2" t="s">
        <v>12</v>
      </c>
      <c r="G378" s="2" t="s">
        <v>13</v>
      </c>
      <c r="H378" s="2" t="s">
        <v>14</v>
      </c>
      <c r="I378" s="3" t="s">
        <v>15</v>
      </c>
      <c r="J378" s="2" t="s">
        <v>26</v>
      </c>
    </row>
    <row r="379" spans="1:10" ht="13.2" x14ac:dyDescent="0.25">
      <c r="A379" s="5">
        <v>379</v>
      </c>
      <c r="B379" s="2">
        <v>26</v>
      </c>
      <c r="C379" s="2" t="s">
        <v>17</v>
      </c>
      <c r="D379" s="2" t="s">
        <v>22</v>
      </c>
      <c r="E379" s="2" t="s">
        <v>12</v>
      </c>
      <c r="G379" s="2" t="s">
        <v>23</v>
      </c>
      <c r="H379" s="2" t="s">
        <v>14</v>
      </c>
      <c r="I379" s="2">
        <v>0</v>
      </c>
      <c r="J379" s="3" t="s">
        <v>15</v>
      </c>
    </row>
    <row r="380" spans="1:10" ht="13.2" hidden="1" x14ac:dyDescent="0.25">
      <c r="A380" s="5">
        <v>380</v>
      </c>
      <c r="B380" s="2">
        <v>33</v>
      </c>
      <c r="C380" s="2" t="s">
        <v>17</v>
      </c>
      <c r="D380" s="2" t="s">
        <v>22</v>
      </c>
      <c r="E380" s="2" t="s">
        <v>24</v>
      </c>
      <c r="G380" s="2" t="s">
        <v>23</v>
      </c>
      <c r="H380" s="2" t="s">
        <v>20</v>
      </c>
      <c r="I380" s="2">
        <v>0</v>
      </c>
      <c r="J380" s="3" t="s">
        <v>15</v>
      </c>
    </row>
    <row r="381" spans="1:10" ht="13.2" x14ac:dyDescent="0.25">
      <c r="A381" s="5">
        <v>381</v>
      </c>
      <c r="B381" s="2">
        <v>52</v>
      </c>
      <c r="C381" s="2" t="s">
        <v>10</v>
      </c>
      <c r="D381" s="2" t="s">
        <v>18</v>
      </c>
      <c r="E381" s="2" t="s">
        <v>30</v>
      </c>
      <c r="F381" s="2">
        <v>28</v>
      </c>
      <c r="G381" s="2" t="s">
        <v>19</v>
      </c>
      <c r="H381" s="2" t="s">
        <v>21</v>
      </c>
      <c r="I381" s="3" t="s">
        <v>15</v>
      </c>
      <c r="J381" s="3" t="s">
        <v>16</v>
      </c>
    </row>
    <row r="382" spans="1:10" ht="13.2" x14ac:dyDescent="0.25">
      <c r="A382" s="5">
        <v>382</v>
      </c>
      <c r="B382" s="2">
        <v>60</v>
      </c>
      <c r="C382" s="2" t="s">
        <v>10</v>
      </c>
      <c r="D382" s="2" t="s">
        <v>11</v>
      </c>
      <c r="E382" s="2" t="s">
        <v>12</v>
      </c>
      <c r="G382" s="2" t="s">
        <v>13</v>
      </c>
      <c r="H382" s="2" t="s">
        <v>25</v>
      </c>
      <c r="I382" s="3" t="s">
        <v>15</v>
      </c>
      <c r="J382" s="3" t="s">
        <v>16</v>
      </c>
    </row>
  </sheetData>
  <autoFilter ref="A1:J382" xr:uid="{00000000-0009-0000-0000-000000000000}">
    <filterColumn colId="4">
      <filters>
        <filter val="Sürgősségi hospitális ellátás"/>
        <filter val="Sürgősségi prehospitális ellátás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Y325"/>
  <sheetViews>
    <sheetView topLeftCell="AD1" zoomScaleNormal="100" workbookViewId="0">
      <selection activeCell="AF2" sqref="AF2"/>
    </sheetView>
  </sheetViews>
  <sheetFormatPr defaultRowHeight="13.2" x14ac:dyDescent="0.25"/>
  <cols>
    <col min="1" max="1" width="14.6640625" customWidth="1"/>
    <col min="10" max="10" width="14.44140625" customWidth="1"/>
    <col min="21" max="22" width="9.5546875" bestFit="1" customWidth="1"/>
    <col min="26" max="26" width="9.5546875" bestFit="1" customWidth="1"/>
    <col min="27" max="27" width="9.33203125" bestFit="1" customWidth="1"/>
    <col min="32" max="32" width="12" customWidth="1"/>
  </cols>
  <sheetData>
    <row r="1" spans="1:51" x14ac:dyDescent="0.25">
      <c r="A1" s="11" t="s">
        <v>107</v>
      </c>
      <c r="B1" s="19">
        <v>0</v>
      </c>
      <c r="C1" s="19" t="s">
        <v>15</v>
      </c>
      <c r="D1" s="19" t="s">
        <v>16</v>
      </c>
      <c r="E1" s="19" t="s">
        <v>26</v>
      </c>
      <c r="F1" s="12"/>
      <c r="G1" s="12"/>
      <c r="H1" s="12"/>
      <c r="I1" s="12"/>
      <c r="J1" s="12"/>
      <c r="K1" s="13" t="s">
        <v>108</v>
      </c>
      <c r="L1" s="19">
        <v>0</v>
      </c>
      <c r="M1" s="19" t="s">
        <v>15</v>
      </c>
      <c r="N1" s="19" t="s">
        <v>16</v>
      </c>
      <c r="O1" s="19" t="s">
        <v>26</v>
      </c>
      <c r="P1" s="19" t="s">
        <v>32</v>
      </c>
      <c r="Q1" s="19" t="s">
        <v>38</v>
      </c>
      <c r="R1" s="19" t="s">
        <v>27</v>
      </c>
      <c r="S1" s="12"/>
      <c r="AH1" s="11" t="s">
        <v>8</v>
      </c>
      <c r="AI1" s="19">
        <v>0</v>
      </c>
      <c r="AJ1" s="19" t="s">
        <v>15</v>
      </c>
      <c r="AK1" s="19" t="s">
        <v>16</v>
      </c>
      <c r="AL1" s="19" t="s">
        <v>26</v>
      </c>
      <c r="AM1" s="12"/>
      <c r="AN1" s="12"/>
      <c r="AO1" s="12"/>
      <c r="AP1" s="12"/>
      <c r="AQ1" s="12"/>
      <c r="AR1" s="13" t="s">
        <v>9</v>
      </c>
      <c r="AS1" s="19">
        <v>0</v>
      </c>
      <c r="AT1" s="19" t="s">
        <v>15</v>
      </c>
      <c r="AU1" s="19" t="s">
        <v>16</v>
      </c>
      <c r="AV1" s="19" t="s">
        <v>26</v>
      </c>
      <c r="AW1" s="19" t="s">
        <v>32</v>
      </c>
      <c r="AX1" s="19" t="s">
        <v>38</v>
      </c>
      <c r="AY1" s="19" t="s">
        <v>27</v>
      </c>
    </row>
    <row r="2" spans="1:51" x14ac:dyDescent="0.25">
      <c r="B2" s="2">
        <v>33</v>
      </c>
      <c r="C2" s="2">
        <v>26</v>
      </c>
      <c r="D2" s="2">
        <v>26</v>
      </c>
      <c r="E2" s="2">
        <v>61</v>
      </c>
      <c r="K2" s="67"/>
      <c r="L2" s="2">
        <v>31</v>
      </c>
      <c r="M2" s="2">
        <v>33</v>
      </c>
      <c r="N2" s="2">
        <v>26</v>
      </c>
      <c r="O2" s="2">
        <v>33</v>
      </c>
      <c r="P2" s="2">
        <v>32</v>
      </c>
      <c r="Q2" s="2">
        <v>48</v>
      </c>
      <c r="R2" s="2">
        <v>61</v>
      </c>
      <c r="AF2" s="95" t="s">
        <v>109</v>
      </c>
      <c r="AI2" s="2">
        <v>33</v>
      </c>
      <c r="AJ2" s="2">
        <v>26</v>
      </c>
      <c r="AK2" s="2">
        <v>25</v>
      </c>
      <c r="AS2" s="2">
        <v>31</v>
      </c>
      <c r="AT2" s="2">
        <v>33</v>
      </c>
      <c r="AU2" s="2">
        <v>26</v>
      </c>
      <c r="AV2" s="2">
        <v>33</v>
      </c>
      <c r="AW2" s="2">
        <v>32</v>
      </c>
      <c r="AX2" s="2">
        <v>48</v>
      </c>
      <c r="AY2" s="2">
        <v>26</v>
      </c>
    </row>
    <row r="3" spans="1:51" x14ac:dyDescent="0.25">
      <c r="B3" s="2">
        <v>49</v>
      </c>
      <c r="C3" s="2">
        <v>47</v>
      </c>
      <c r="D3" s="2">
        <v>25</v>
      </c>
      <c r="E3" s="2">
        <v>52</v>
      </c>
      <c r="L3" s="2">
        <v>35</v>
      </c>
      <c r="M3" s="2">
        <v>26</v>
      </c>
      <c r="N3" s="2">
        <v>49</v>
      </c>
      <c r="O3" s="2">
        <v>30</v>
      </c>
      <c r="P3" s="2">
        <v>36</v>
      </c>
      <c r="Q3" s="2">
        <v>34</v>
      </c>
      <c r="R3" s="2">
        <v>63</v>
      </c>
      <c r="AI3" s="2">
        <v>49</v>
      </c>
      <c r="AJ3" s="2">
        <v>47</v>
      </c>
      <c r="AK3" s="2">
        <v>30</v>
      </c>
      <c r="AS3" s="2">
        <v>23</v>
      </c>
      <c r="AT3" s="2">
        <v>26</v>
      </c>
      <c r="AU3" s="2">
        <v>49</v>
      </c>
      <c r="AV3" s="2">
        <v>30</v>
      </c>
      <c r="AW3" s="2">
        <v>36</v>
      </c>
      <c r="AY3" s="2">
        <v>29</v>
      </c>
    </row>
    <row r="4" spans="1:51" x14ac:dyDescent="0.25">
      <c r="B4" s="2">
        <v>31</v>
      </c>
      <c r="C4" s="2">
        <v>33</v>
      </c>
      <c r="D4" s="2">
        <v>30</v>
      </c>
      <c r="E4" s="2">
        <v>28</v>
      </c>
      <c r="L4" s="2">
        <v>23</v>
      </c>
      <c r="M4" s="2">
        <v>47</v>
      </c>
      <c r="N4" s="2">
        <v>26</v>
      </c>
      <c r="O4" s="2">
        <v>38</v>
      </c>
      <c r="P4" s="2">
        <v>25</v>
      </c>
      <c r="Q4" s="2">
        <v>50</v>
      </c>
      <c r="R4" s="2">
        <v>21</v>
      </c>
      <c r="AI4" s="2">
        <v>31</v>
      </c>
      <c r="AJ4" s="2">
        <v>33</v>
      </c>
      <c r="AK4" s="2">
        <v>46</v>
      </c>
      <c r="AS4" s="2">
        <v>49</v>
      </c>
      <c r="AT4" s="2">
        <v>47</v>
      </c>
      <c r="AU4" s="2">
        <v>26</v>
      </c>
      <c r="AV4" s="2">
        <v>33</v>
      </c>
      <c r="AW4" s="2">
        <v>39</v>
      </c>
    </row>
    <row r="5" spans="1:51" x14ac:dyDescent="0.25">
      <c r="B5" s="2">
        <v>26</v>
      </c>
      <c r="C5" s="2">
        <v>32</v>
      </c>
      <c r="D5" s="2">
        <v>30</v>
      </c>
      <c r="E5" s="2">
        <v>29</v>
      </c>
      <c r="L5" s="2">
        <v>49</v>
      </c>
      <c r="M5" s="2">
        <v>45</v>
      </c>
      <c r="N5" s="2">
        <v>26</v>
      </c>
      <c r="O5" s="2">
        <v>43</v>
      </c>
      <c r="P5" s="2">
        <v>39</v>
      </c>
      <c r="Q5" s="2">
        <v>30</v>
      </c>
      <c r="R5" s="2">
        <v>52</v>
      </c>
      <c r="AI5" s="2">
        <v>26</v>
      </c>
      <c r="AJ5" s="2">
        <v>32</v>
      </c>
      <c r="AK5" s="2">
        <v>39</v>
      </c>
      <c r="AS5" s="2">
        <v>55</v>
      </c>
      <c r="AT5" s="2">
        <v>45</v>
      </c>
      <c r="AU5" s="2">
        <v>46</v>
      </c>
      <c r="AV5" s="2">
        <v>39</v>
      </c>
      <c r="AW5" s="2">
        <v>45</v>
      </c>
    </row>
    <row r="6" spans="1:51" x14ac:dyDescent="0.25">
      <c r="B6" s="2">
        <v>26</v>
      </c>
      <c r="C6" s="2">
        <v>38</v>
      </c>
      <c r="D6" s="2">
        <v>21</v>
      </c>
      <c r="E6" s="2">
        <v>36</v>
      </c>
      <c r="L6" s="2">
        <v>55</v>
      </c>
      <c r="M6" s="2">
        <v>40</v>
      </c>
      <c r="N6" s="2">
        <v>46</v>
      </c>
      <c r="O6" s="2">
        <v>30</v>
      </c>
      <c r="P6" s="2">
        <v>45</v>
      </c>
      <c r="R6" s="2">
        <v>26</v>
      </c>
      <c r="AI6" s="2">
        <v>26</v>
      </c>
      <c r="AJ6" s="2">
        <v>24</v>
      </c>
      <c r="AK6" s="2">
        <v>30</v>
      </c>
      <c r="AS6" s="2">
        <v>55</v>
      </c>
      <c r="AT6" s="2">
        <v>40</v>
      </c>
      <c r="AU6" s="2">
        <v>27</v>
      </c>
      <c r="AV6" s="2">
        <v>52</v>
      </c>
      <c r="AW6" s="2">
        <v>35</v>
      </c>
    </row>
    <row r="7" spans="1:51" x14ac:dyDescent="0.25">
      <c r="B7" s="2">
        <v>35</v>
      </c>
      <c r="C7" s="2">
        <v>34</v>
      </c>
      <c r="D7" s="2">
        <v>34</v>
      </c>
      <c r="E7" s="2">
        <v>53</v>
      </c>
      <c r="L7" s="2">
        <v>55</v>
      </c>
      <c r="M7" s="2">
        <v>32</v>
      </c>
      <c r="N7" s="2">
        <v>27</v>
      </c>
      <c r="O7" s="2">
        <v>37</v>
      </c>
      <c r="P7" s="2">
        <v>35</v>
      </c>
      <c r="R7" s="2">
        <v>42</v>
      </c>
      <c r="AI7" s="2">
        <v>23</v>
      </c>
      <c r="AJ7" s="2">
        <v>30</v>
      </c>
      <c r="AK7" s="2">
        <v>52</v>
      </c>
      <c r="AS7" s="2">
        <v>31</v>
      </c>
      <c r="AT7" s="2">
        <v>32</v>
      </c>
      <c r="AU7" s="2">
        <v>34</v>
      </c>
      <c r="AV7" s="2">
        <v>25</v>
      </c>
      <c r="AW7" s="2">
        <v>31</v>
      </c>
    </row>
    <row r="8" spans="1:51" x14ac:dyDescent="0.25">
      <c r="B8" s="2">
        <v>23</v>
      </c>
      <c r="C8" s="2">
        <v>24</v>
      </c>
      <c r="D8" s="2">
        <v>53</v>
      </c>
      <c r="E8" s="2">
        <v>42</v>
      </c>
      <c r="L8" s="2">
        <v>31</v>
      </c>
      <c r="M8" s="2">
        <v>57</v>
      </c>
      <c r="N8" s="2">
        <v>34</v>
      </c>
      <c r="O8" s="2">
        <v>43</v>
      </c>
      <c r="P8" s="2">
        <v>29</v>
      </c>
      <c r="R8" s="2">
        <v>29</v>
      </c>
      <c r="T8" s="82"/>
      <c r="U8" s="82"/>
      <c r="V8" s="82"/>
      <c r="W8" s="82"/>
      <c r="X8" s="82"/>
      <c r="Y8" s="82"/>
      <c r="Z8" s="82"/>
      <c r="AA8" s="82"/>
      <c r="AB8" s="82"/>
      <c r="AI8" s="2">
        <v>49</v>
      </c>
      <c r="AJ8" s="2">
        <v>39</v>
      </c>
      <c r="AS8" s="2">
        <v>50</v>
      </c>
      <c r="AT8" s="2">
        <v>57</v>
      </c>
      <c r="AU8" s="2">
        <v>32</v>
      </c>
      <c r="AW8" s="2">
        <v>28</v>
      </c>
    </row>
    <row r="9" spans="1:51" x14ac:dyDescent="0.25">
      <c r="B9" s="2">
        <v>49</v>
      </c>
      <c r="C9" s="2">
        <v>30</v>
      </c>
      <c r="D9" s="2">
        <v>46</v>
      </c>
      <c r="E9" s="2">
        <v>49</v>
      </c>
      <c r="L9" s="2">
        <v>50</v>
      </c>
      <c r="M9" s="2">
        <v>29</v>
      </c>
      <c r="N9" s="2">
        <v>32</v>
      </c>
      <c r="O9" s="2">
        <v>45</v>
      </c>
      <c r="P9" s="2">
        <v>43</v>
      </c>
      <c r="T9" s="83"/>
      <c r="U9" s="88"/>
      <c r="V9" s="88"/>
      <c r="W9" s="82"/>
      <c r="X9" s="82"/>
      <c r="Y9" s="83"/>
      <c r="Z9" s="88"/>
      <c r="AA9" s="88"/>
      <c r="AB9" s="82"/>
      <c r="AI9" s="2">
        <v>55</v>
      </c>
      <c r="AJ9" s="2">
        <v>47</v>
      </c>
      <c r="AS9" s="2">
        <v>65</v>
      </c>
      <c r="AT9" s="2">
        <v>29</v>
      </c>
      <c r="AU9" s="2">
        <v>29</v>
      </c>
      <c r="AW9" s="2">
        <v>26</v>
      </c>
    </row>
    <row r="10" spans="1:51" x14ac:dyDescent="0.25">
      <c r="B10" s="2">
        <v>55</v>
      </c>
      <c r="C10" s="2">
        <v>53</v>
      </c>
      <c r="D10" s="2">
        <v>56</v>
      </c>
      <c r="L10" s="2">
        <v>65</v>
      </c>
      <c r="M10" s="2">
        <v>29</v>
      </c>
      <c r="N10" s="2">
        <v>29</v>
      </c>
      <c r="O10" s="2">
        <v>53</v>
      </c>
      <c r="P10" s="2">
        <v>31</v>
      </c>
      <c r="T10" s="7"/>
      <c r="U10" s="34"/>
      <c r="V10" s="34"/>
      <c r="W10" s="82"/>
      <c r="X10" s="82"/>
      <c r="Y10" s="7"/>
      <c r="Z10" s="10"/>
      <c r="AA10" s="10"/>
      <c r="AB10" s="82"/>
      <c r="AI10" s="2">
        <v>45</v>
      </c>
      <c r="AJ10" s="2">
        <v>28</v>
      </c>
      <c r="AS10" s="2">
        <v>31</v>
      </c>
      <c r="AT10" s="2">
        <v>29</v>
      </c>
      <c r="AU10" s="2">
        <v>46</v>
      </c>
      <c r="AW10" s="2">
        <v>30</v>
      </c>
    </row>
    <row r="11" spans="1:51" x14ac:dyDescent="0.25">
      <c r="B11" s="2">
        <v>45</v>
      </c>
      <c r="C11" s="2">
        <v>47</v>
      </c>
      <c r="D11" s="2">
        <v>32</v>
      </c>
      <c r="L11" s="2">
        <v>31</v>
      </c>
      <c r="M11" s="2">
        <v>28</v>
      </c>
      <c r="N11" s="2">
        <v>46</v>
      </c>
      <c r="O11" s="2">
        <v>32</v>
      </c>
      <c r="P11" s="2">
        <v>28</v>
      </c>
      <c r="T11" s="7"/>
      <c r="U11" s="34"/>
      <c r="V11" s="34"/>
      <c r="W11" s="82"/>
      <c r="X11" s="82"/>
      <c r="Y11" s="7"/>
      <c r="Z11" s="10"/>
      <c r="AA11" s="10"/>
      <c r="AB11" s="82"/>
      <c r="AI11" s="2">
        <v>55</v>
      </c>
      <c r="AJ11" s="2">
        <v>27</v>
      </c>
      <c r="AS11" s="2">
        <v>25</v>
      </c>
      <c r="AT11" s="2">
        <v>29</v>
      </c>
      <c r="AU11" s="2">
        <v>39</v>
      </c>
    </row>
    <row r="12" spans="1:51" x14ac:dyDescent="0.25">
      <c r="B12" s="2">
        <v>55</v>
      </c>
      <c r="C12" s="2">
        <v>55</v>
      </c>
      <c r="D12" s="2">
        <v>39</v>
      </c>
      <c r="L12" s="2">
        <v>25</v>
      </c>
      <c r="M12" s="2">
        <v>29</v>
      </c>
      <c r="N12" s="2">
        <v>53</v>
      </c>
      <c r="O12" s="2">
        <v>56</v>
      </c>
      <c r="P12" s="2">
        <v>26</v>
      </c>
      <c r="T12" s="7"/>
      <c r="U12" s="7"/>
      <c r="V12" s="7"/>
      <c r="W12" s="82"/>
      <c r="X12" s="82"/>
      <c r="Y12" s="7"/>
      <c r="Z12" s="7"/>
      <c r="AA12" s="7"/>
      <c r="AB12" s="82"/>
      <c r="AI12" s="2">
        <v>31</v>
      </c>
      <c r="AJ12" s="2">
        <v>28</v>
      </c>
      <c r="AS12" s="2">
        <v>39</v>
      </c>
      <c r="AT12" s="2">
        <v>36</v>
      </c>
      <c r="AU12" s="2">
        <v>46</v>
      </c>
    </row>
    <row r="13" spans="1:51" x14ac:dyDescent="0.25">
      <c r="B13" s="2">
        <v>31</v>
      </c>
      <c r="C13" s="2">
        <v>46</v>
      </c>
      <c r="D13" s="2">
        <v>42</v>
      </c>
      <c r="L13" s="2">
        <v>39</v>
      </c>
      <c r="M13" s="2">
        <v>36</v>
      </c>
      <c r="N13" s="2">
        <v>44</v>
      </c>
      <c r="O13" s="2">
        <v>53</v>
      </c>
      <c r="P13" s="2">
        <v>30</v>
      </c>
      <c r="T13" s="7"/>
      <c r="U13" s="7"/>
      <c r="V13" s="7"/>
      <c r="W13" s="82"/>
      <c r="X13" s="82"/>
      <c r="Y13" s="7"/>
      <c r="Z13" s="10"/>
      <c r="AA13" s="7"/>
      <c r="AB13" s="82"/>
      <c r="AI13" s="2">
        <v>40</v>
      </c>
      <c r="AJ13" s="2">
        <v>26</v>
      </c>
      <c r="AS13" s="2">
        <v>25</v>
      </c>
      <c r="AT13" s="2">
        <v>28</v>
      </c>
      <c r="AU13" s="2">
        <v>47</v>
      </c>
    </row>
    <row r="14" spans="1:51" x14ac:dyDescent="0.25">
      <c r="B14" s="2">
        <v>40</v>
      </c>
      <c r="C14" s="2">
        <v>42</v>
      </c>
      <c r="D14" s="2">
        <v>30</v>
      </c>
      <c r="L14" s="2">
        <v>54</v>
      </c>
      <c r="M14" s="2">
        <v>21</v>
      </c>
      <c r="N14" s="2">
        <v>28</v>
      </c>
      <c r="O14" s="2">
        <v>56</v>
      </c>
      <c r="T14" s="7"/>
      <c r="U14" s="34"/>
      <c r="V14" s="7"/>
      <c r="W14" s="82"/>
      <c r="X14" s="82"/>
      <c r="Y14" s="7"/>
      <c r="Z14" s="7"/>
      <c r="AA14" s="7"/>
      <c r="AB14" s="82"/>
      <c r="AI14" s="2">
        <v>32</v>
      </c>
      <c r="AJ14" s="2">
        <v>63</v>
      </c>
      <c r="AS14" s="2">
        <v>38</v>
      </c>
      <c r="AT14" s="2">
        <v>23</v>
      </c>
      <c r="AU14" s="2">
        <v>34</v>
      </c>
    </row>
    <row r="15" spans="1:51" x14ac:dyDescent="0.25">
      <c r="B15" s="2">
        <v>32</v>
      </c>
      <c r="C15" s="2">
        <v>38</v>
      </c>
      <c r="D15" s="2">
        <v>52</v>
      </c>
      <c r="L15" s="2">
        <v>39</v>
      </c>
      <c r="M15" s="2">
        <v>28</v>
      </c>
      <c r="N15" s="2">
        <v>46</v>
      </c>
      <c r="O15" s="2">
        <v>36</v>
      </c>
      <c r="T15" s="7"/>
      <c r="U15" s="34"/>
      <c r="V15" s="7"/>
      <c r="W15" s="82"/>
      <c r="X15" s="82"/>
      <c r="Y15" s="7"/>
      <c r="Z15" s="7"/>
      <c r="AA15" s="7"/>
      <c r="AB15" s="82"/>
      <c r="AI15" s="2">
        <v>57</v>
      </c>
      <c r="AJ15" s="2">
        <v>51</v>
      </c>
      <c r="AS15" s="2">
        <v>47</v>
      </c>
      <c r="AT15" s="2">
        <v>47</v>
      </c>
      <c r="AU15" s="2">
        <v>62</v>
      </c>
    </row>
    <row r="16" spans="1:51" x14ac:dyDescent="0.25">
      <c r="B16" s="2">
        <v>57</v>
      </c>
      <c r="C16" s="2">
        <v>45</v>
      </c>
      <c r="L16" s="2">
        <v>25</v>
      </c>
      <c r="M16" s="2">
        <v>23</v>
      </c>
      <c r="N16" s="2">
        <v>38</v>
      </c>
      <c r="O16" s="2">
        <v>25</v>
      </c>
      <c r="T16" s="7"/>
      <c r="U16" s="34"/>
      <c r="V16" s="7"/>
      <c r="W16" s="82"/>
      <c r="X16" s="82"/>
      <c r="Y16" s="7"/>
      <c r="Z16" s="10"/>
      <c r="AA16" s="7"/>
      <c r="AB16" s="82"/>
      <c r="AI16" s="2">
        <v>29</v>
      </c>
      <c r="AJ16" s="2">
        <v>33</v>
      </c>
      <c r="AS16" s="2">
        <v>55</v>
      </c>
      <c r="AT16" s="2">
        <v>33</v>
      </c>
      <c r="AU16" s="2">
        <v>25</v>
      </c>
    </row>
    <row r="17" spans="2:47" x14ac:dyDescent="0.25">
      <c r="B17" s="2">
        <v>29</v>
      </c>
      <c r="C17" s="2">
        <v>56</v>
      </c>
      <c r="L17" s="2">
        <v>38</v>
      </c>
      <c r="M17" s="2">
        <v>47</v>
      </c>
      <c r="N17" s="2">
        <v>56</v>
      </c>
      <c r="O17" s="2">
        <v>53</v>
      </c>
      <c r="T17" s="82"/>
      <c r="U17" s="82"/>
      <c r="V17" s="82"/>
      <c r="W17" s="82"/>
      <c r="X17" s="82"/>
      <c r="Y17" s="7"/>
      <c r="Z17" s="10"/>
      <c r="AA17" s="7"/>
      <c r="AB17" s="82"/>
      <c r="AI17" s="2">
        <v>29</v>
      </c>
      <c r="AJ17" s="2">
        <v>28</v>
      </c>
      <c r="AS17" s="2">
        <v>37</v>
      </c>
      <c r="AT17" s="2">
        <v>33</v>
      </c>
      <c r="AU17" s="2">
        <v>31</v>
      </c>
    </row>
    <row r="18" spans="2:47" x14ac:dyDescent="0.25">
      <c r="B18" s="2">
        <v>29</v>
      </c>
      <c r="C18" s="2">
        <v>53</v>
      </c>
      <c r="L18" s="2">
        <v>47</v>
      </c>
      <c r="M18" s="2">
        <v>33</v>
      </c>
      <c r="N18" s="2">
        <v>59</v>
      </c>
      <c r="O18" s="2">
        <v>49</v>
      </c>
      <c r="T18" s="82"/>
      <c r="U18" s="82"/>
      <c r="V18" s="82"/>
      <c r="W18" s="82"/>
      <c r="X18" s="82"/>
      <c r="Y18" s="7"/>
      <c r="Z18" s="10"/>
      <c r="AA18" s="7"/>
      <c r="AB18" s="82"/>
      <c r="AI18" s="2">
        <v>50</v>
      </c>
      <c r="AJ18" s="2">
        <v>55</v>
      </c>
      <c r="AS18" s="2">
        <v>42</v>
      </c>
      <c r="AT18" s="2">
        <v>24</v>
      </c>
      <c r="AU18" s="2">
        <v>27</v>
      </c>
    </row>
    <row r="19" spans="2:47" x14ac:dyDescent="0.25">
      <c r="B19" s="2">
        <v>50</v>
      </c>
      <c r="C19" s="2">
        <v>59</v>
      </c>
      <c r="L19" s="2">
        <v>55</v>
      </c>
      <c r="M19" s="2">
        <v>25</v>
      </c>
      <c r="N19" s="2">
        <v>39</v>
      </c>
      <c r="O19" s="2">
        <v>33</v>
      </c>
      <c r="T19" s="82"/>
      <c r="U19" s="82"/>
      <c r="V19" s="82"/>
      <c r="W19" s="82"/>
      <c r="X19" s="82"/>
      <c r="Y19" s="7"/>
      <c r="Z19" s="81"/>
      <c r="AA19" s="7"/>
      <c r="AB19" s="82"/>
      <c r="AI19" s="2">
        <v>65</v>
      </c>
      <c r="AJ19" s="2">
        <v>26</v>
      </c>
      <c r="AS19" s="2">
        <v>42</v>
      </c>
      <c r="AT19" s="2">
        <v>30</v>
      </c>
      <c r="AU19" s="2">
        <v>55</v>
      </c>
    </row>
    <row r="20" spans="2:47" x14ac:dyDescent="0.25">
      <c r="B20" s="2">
        <v>65</v>
      </c>
      <c r="C20" s="2">
        <v>39</v>
      </c>
      <c r="L20" s="2">
        <v>37</v>
      </c>
      <c r="M20" s="2">
        <v>34</v>
      </c>
      <c r="N20" s="2">
        <v>46</v>
      </c>
      <c r="O20" s="2">
        <v>39</v>
      </c>
      <c r="T20" s="82"/>
      <c r="U20" s="82"/>
      <c r="V20" s="82"/>
      <c r="W20" s="82"/>
      <c r="X20" s="82"/>
      <c r="Y20" s="7"/>
      <c r="Z20" s="10"/>
      <c r="AA20" s="7"/>
      <c r="AB20" s="82"/>
      <c r="AI20" s="2">
        <v>31</v>
      </c>
      <c r="AJ20" s="2">
        <v>60</v>
      </c>
      <c r="AS20" s="2">
        <v>41</v>
      </c>
      <c r="AT20" s="2">
        <v>26</v>
      </c>
      <c r="AU20" s="2">
        <v>45</v>
      </c>
    </row>
    <row r="21" spans="2:47" x14ac:dyDescent="0.25">
      <c r="B21" s="2">
        <v>31</v>
      </c>
      <c r="C21" s="2">
        <v>56</v>
      </c>
      <c r="L21" s="2">
        <v>42</v>
      </c>
      <c r="M21" s="2">
        <v>33</v>
      </c>
      <c r="N21" s="2">
        <v>47</v>
      </c>
      <c r="O21" s="2">
        <v>54</v>
      </c>
      <c r="T21" s="82"/>
      <c r="U21" s="82"/>
      <c r="V21" s="82"/>
      <c r="W21" s="82"/>
      <c r="X21" s="82"/>
      <c r="Y21" s="82"/>
      <c r="Z21" s="82"/>
      <c r="AA21" s="82"/>
      <c r="AB21" s="82"/>
      <c r="AI21" s="2">
        <v>39</v>
      </c>
      <c r="AJ21" s="2">
        <v>25</v>
      </c>
      <c r="AS21" s="2">
        <v>25</v>
      </c>
      <c r="AT21" s="2">
        <v>39</v>
      </c>
      <c r="AU21" s="2">
        <v>60</v>
      </c>
    </row>
    <row r="22" spans="2:47" x14ac:dyDescent="0.25">
      <c r="B22" s="2">
        <v>39</v>
      </c>
      <c r="C22" s="2">
        <v>45</v>
      </c>
      <c r="L22" s="2">
        <v>42</v>
      </c>
      <c r="M22" s="2">
        <v>24</v>
      </c>
      <c r="N22" s="2">
        <v>28</v>
      </c>
      <c r="O22" s="2">
        <v>42</v>
      </c>
      <c r="T22" s="82"/>
      <c r="U22" s="82"/>
      <c r="V22" s="82"/>
      <c r="W22" s="82"/>
      <c r="X22" s="82"/>
      <c r="Y22" s="82"/>
      <c r="Z22" s="82"/>
      <c r="AA22" s="82"/>
      <c r="AB22" s="82"/>
      <c r="AI22" s="2">
        <v>46</v>
      </c>
      <c r="AJ22" s="2">
        <v>52</v>
      </c>
      <c r="AS22" s="2">
        <v>48</v>
      </c>
      <c r="AT22" s="2">
        <v>48</v>
      </c>
      <c r="AU22" s="2">
        <v>52</v>
      </c>
    </row>
    <row r="23" spans="2:47" x14ac:dyDescent="0.25">
      <c r="B23" s="2">
        <v>54</v>
      </c>
      <c r="C23" s="2">
        <v>32</v>
      </c>
      <c r="L23" s="2">
        <v>41</v>
      </c>
      <c r="M23" s="2">
        <v>49</v>
      </c>
      <c r="N23" s="2">
        <v>34</v>
      </c>
      <c r="O23" s="2">
        <v>52</v>
      </c>
      <c r="T23" s="82"/>
      <c r="U23" s="82"/>
      <c r="V23" s="82"/>
      <c r="W23" s="82"/>
      <c r="X23" s="82"/>
      <c r="Y23" s="82"/>
      <c r="Z23" s="82"/>
      <c r="AA23" s="82"/>
      <c r="AB23" s="82"/>
      <c r="AI23" s="2">
        <v>25</v>
      </c>
      <c r="AJ23" s="2">
        <v>60</v>
      </c>
      <c r="AS23" s="2">
        <v>27</v>
      </c>
      <c r="AT23" s="2">
        <v>34</v>
      </c>
      <c r="AU23" s="2">
        <v>60</v>
      </c>
    </row>
    <row r="24" spans="2:47" x14ac:dyDescent="0.25">
      <c r="B24" s="2">
        <v>39</v>
      </c>
      <c r="C24" s="2">
        <v>57</v>
      </c>
      <c r="L24" s="2">
        <v>25</v>
      </c>
      <c r="M24" s="2">
        <v>30</v>
      </c>
      <c r="N24" s="2">
        <v>62</v>
      </c>
      <c r="O24" s="2">
        <v>25</v>
      </c>
      <c r="T24" s="82"/>
      <c r="U24" s="82"/>
      <c r="V24" s="82"/>
      <c r="W24" s="82"/>
      <c r="X24" s="82"/>
      <c r="Y24" s="82"/>
      <c r="Z24" s="82"/>
      <c r="AA24" s="82"/>
      <c r="AB24" s="82"/>
      <c r="AI24" s="2">
        <v>38</v>
      </c>
      <c r="AS24" s="2">
        <v>41</v>
      </c>
      <c r="AT24" s="2">
        <v>51</v>
      </c>
    </row>
    <row r="25" spans="2:47" x14ac:dyDescent="0.25">
      <c r="B25" s="2">
        <v>46</v>
      </c>
      <c r="C25" s="2">
        <v>47</v>
      </c>
      <c r="L25" s="2">
        <v>48</v>
      </c>
      <c r="M25" s="2">
        <v>42</v>
      </c>
      <c r="N25" s="2">
        <v>47</v>
      </c>
      <c r="T25" s="82"/>
      <c r="U25" s="82"/>
      <c r="V25" s="82"/>
      <c r="W25" s="82"/>
      <c r="X25" s="82"/>
      <c r="Y25" s="82"/>
      <c r="Z25" s="82"/>
      <c r="AA25" s="82"/>
      <c r="AB25" s="82"/>
      <c r="AI25" s="2">
        <v>29</v>
      </c>
      <c r="AS25" s="2">
        <v>45</v>
      </c>
      <c r="AT25" s="2">
        <v>28</v>
      </c>
    </row>
    <row r="26" spans="2:47" x14ac:dyDescent="0.25">
      <c r="B26" s="2">
        <v>25</v>
      </c>
      <c r="C26" s="2">
        <v>53</v>
      </c>
      <c r="L26" s="2">
        <v>46</v>
      </c>
      <c r="M26" s="2">
        <v>26</v>
      </c>
      <c r="N26" s="2">
        <v>50</v>
      </c>
      <c r="T26" s="82"/>
      <c r="U26" s="82"/>
      <c r="V26" s="82"/>
      <c r="W26" s="82"/>
      <c r="X26" s="82"/>
      <c r="Y26" s="82"/>
      <c r="Z26" s="82"/>
      <c r="AA26" s="82"/>
      <c r="AB26" s="82"/>
      <c r="AI26" s="2">
        <v>47</v>
      </c>
      <c r="AS26" s="2">
        <v>37</v>
      </c>
      <c r="AT26" s="2">
        <v>22</v>
      </c>
    </row>
    <row r="27" spans="2:47" x14ac:dyDescent="0.25">
      <c r="B27" s="2">
        <v>38</v>
      </c>
      <c r="C27" s="2">
        <v>50</v>
      </c>
      <c r="L27" s="2">
        <v>27</v>
      </c>
      <c r="M27" s="2">
        <v>39</v>
      </c>
      <c r="N27" s="2">
        <v>25</v>
      </c>
      <c r="T27" s="83"/>
      <c r="U27" s="88"/>
      <c r="V27" s="88"/>
      <c r="W27" s="82"/>
      <c r="X27" s="82"/>
      <c r="Y27" s="83"/>
      <c r="Z27" s="88"/>
      <c r="AA27" s="88"/>
      <c r="AB27" s="82"/>
      <c r="AI27" s="2">
        <v>55</v>
      </c>
      <c r="AS27" s="2">
        <v>26</v>
      </c>
      <c r="AT27" s="2">
        <v>30</v>
      </c>
    </row>
    <row r="28" spans="2:47" x14ac:dyDescent="0.25">
      <c r="B28" s="2">
        <v>28</v>
      </c>
      <c r="C28" s="2">
        <v>28</v>
      </c>
      <c r="L28" s="2">
        <v>54</v>
      </c>
      <c r="M28" s="2">
        <v>48</v>
      </c>
      <c r="N28" s="2">
        <v>46</v>
      </c>
      <c r="T28" s="7"/>
      <c r="U28" s="10"/>
      <c r="V28" s="10"/>
      <c r="W28" s="82"/>
      <c r="X28" s="82"/>
      <c r="Y28" s="7"/>
      <c r="Z28" s="34"/>
      <c r="AA28" s="34"/>
      <c r="AB28" s="82"/>
      <c r="AI28" s="2">
        <v>37</v>
      </c>
      <c r="AS28" s="2">
        <v>43</v>
      </c>
      <c r="AT28" s="2">
        <v>47</v>
      </c>
    </row>
    <row r="29" spans="2:47" x14ac:dyDescent="0.25">
      <c r="B29" s="2">
        <v>29</v>
      </c>
      <c r="C29" s="2">
        <v>42</v>
      </c>
      <c r="L29" s="2">
        <v>41</v>
      </c>
      <c r="M29" s="2">
        <v>51</v>
      </c>
      <c r="N29" s="2">
        <v>31</v>
      </c>
      <c r="T29" s="7"/>
      <c r="U29" s="10"/>
      <c r="V29" s="10"/>
      <c r="W29" s="82"/>
      <c r="X29" s="82"/>
      <c r="Y29" s="7"/>
      <c r="Z29" s="34"/>
      <c r="AA29" s="34"/>
      <c r="AB29" s="82"/>
      <c r="AI29" s="2">
        <v>36</v>
      </c>
      <c r="AS29" s="2">
        <v>41</v>
      </c>
      <c r="AT29" s="2">
        <v>29</v>
      </c>
    </row>
    <row r="30" spans="2:47" x14ac:dyDescent="0.25">
      <c r="B30" s="2">
        <v>47</v>
      </c>
      <c r="C30" s="2">
        <v>43</v>
      </c>
      <c r="L30" s="2">
        <v>45</v>
      </c>
      <c r="M30" s="2">
        <v>39</v>
      </c>
      <c r="N30" s="2">
        <v>27</v>
      </c>
      <c r="T30" s="7"/>
      <c r="U30" s="7"/>
      <c r="V30" s="7"/>
      <c r="W30" s="82"/>
      <c r="X30" s="82"/>
      <c r="Y30" s="7"/>
      <c r="Z30" s="7"/>
      <c r="AA30" s="7"/>
      <c r="AB30" s="82"/>
      <c r="AI30" s="2">
        <v>42</v>
      </c>
      <c r="AS30" s="2">
        <v>25</v>
      </c>
      <c r="AT30" s="2">
        <v>46</v>
      </c>
    </row>
    <row r="31" spans="2:47" x14ac:dyDescent="0.25">
      <c r="B31" s="2">
        <v>55</v>
      </c>
      <c r="C31" s="2">
        <v>50</v>
      </c>
      <c r="L31" s="2">
        <v>32</v>
      </c>
      <c r="M31" s="2">
        <v>48</v>
      </c>
      <c r="N31" s="2">
        <v>58</v>
      </c>
      <c r="T31" s="7"/>
      <c r="U31" s="7"/>
      <c r="V31" s="7"/>
      <c r="W31" s="82"/>
      <c r="X31" s="82"/>
      <c r="Y31" s="7"/>
      <c r="Z31" s="7"/>
      <c r="AA31" s="7"/>
      <c r="AB31" s="82"/>
      <c r="AI31" s="2">
        <v>36</v>
      </c>
      <c r="AS31" s="2">
        <v>30</v>
      </c>
      <c r="AT31" s="2">
        <v>28</v>
      </c>
    </row>
    <row r="32" spans="2:47" x14ac:dyDescent="0.25">
      <c r="B32" s="2">
        <v>37</v>
      </c>
      <c r="C32" s="2">
        <v>43</v>
      </c>
      <c r="L32" s="2">
        <v>37</v>
      </c>
      <c r="M32" s="2">
        <v>53</v>
      </c>
      <c r="N32" s="2">
        <v>47</v>
      </c>
      <c r="T32" s="7"/>
      <c r="U32" s="10"/>
      <c r="V32" s="7"/>
      <c r="W32" s="82"/>
      <c r="X32" s="82"/>
      <c r="Y32" s="7"/>
      <c r="Z32" s="7"/>
      <c r="AA32" s="7"/>
      <c r="AB32" s="82"/>
      <c r="AI32" s="2">
        <v>42</v>
      </c>
      <c r="AS32" s="2">
        <v>54</v>
      </c>
      <c r="AT32" s="2">
        <v>27</v>
      </c>
    </row>
    <row r="33" spans="2:46" x14ac:dyDescent="0.25">
      <c r="B33" s="2">
        <v>36</v>
      </c>
      <c r="C33" s="2">
        <v>27</v>
      </c>
      <c r="L33" s="2">
        <v>45</v>
      </c>
      <c r="M33" s="2">
        <v>34</v>
      </c>
      <c r="N33" s="2">
        <v>34</v>
      </c>
      <c r="T33" s="7"/>
      <c r="U33" s="10"/>
      <c r="V33" s="7"/>
      <c r="W33" s="82"/>
      <c r="X33" s="82"/>
      <c r="Y33" s="7"/>
      <c r="Z33" s="34"/>
      <c r="AA33" s="7"/>
      <c r="AB33" s="82"/>
      <c r="AI33" s="2">
        <v>28</v>
      </c>
      <c r="AS33" s="2">
        <v>56</v>
      </c>
      <c r="AT33" s="2">
        <v>45</v>
      </c>
    </row>
    <row r="34" spans="2:46" x14ac:dyDescent="0.25">
      <c r="B34" s="2">
        <v>42</v>
      </c>
      <c r="C34" s="2">
        <v>37</v>
      </c>
      <c r="L34" s="2">
        <v>59</v>
      </c>
      <c r="M34" s="2">
        <v>44</v>
      </c>
      <c r="N34" s="2">
        <v>50</v>
      </c>
      <c r="T34" s="7"/>
      <c r="U34" s="10"/>
      <c r="V34" s="7"/>
      <c r="W34" s="82"/>
      <c r="X34" s="82"/>
      <c r="Y34" s="7"/>
      <c r="Z34" s="34"/>
      <c r="AA34" s="7"/>
      <c r="AB34" s="82"/>
      <c r="AI34" s="2">
        <v>41</v>
      </c>
      <c r="AS34" s="2">
        <v>21</v>
      </c>
      <c r="AT34" s="2">
        <v>37</v>
      </c>
    </row>
    <row r="35" spans="2:46" x14ac:dyDescent="0.25">
      <c r="B35" s="2">
        <v>36</v>
      </c>
      <c r="C35" s="2">
        <v>47</v>
      </c>
      <c r="L35" s="2">
        <v>26</v>
      </c>
      <c r="M35" s="2">
        <v>51</v>
      </c>
      <c r="N35" s="2">
        <v>52</v>
      </c>
      <c r="T35" s="82"/>
      <c r="U35" s="82"/>
      <c r="V35" s="82"/>
      <c r="W35" s="82"/>
      <c r="X35" s="82"/>
      <c r="Y35" s="7"/>
      <c r="Z35" s="34"/>
      <c r="AA35" s="7"/>
      <c r="AB35" s="82"/>
      <c r="AI35" s="2">
        <v>25</v>
      </c>
      <c r="AS35" s="2">
        <v>29</v>
      </c>
      <c r="AT35" s="2">
        <v>22</v>
      </c>
    </row>
    <row r="36" spans="2:46" x14ac:dyDescent="0.25">
      <c r="B36" s="2">
        <v>25</v>
      </c>
      <c r="C36" s="2">
        <v>28</v>
      </c>
      <c r="L36" s="2">
        <v>43</v>
      </c>
      <c r="M36" s="2">
        <v>55</v>
      </c>
      <c r="N36" s="2">
        <v>47</v>
      </c>
      <c r="T36" s="82"/>
      <c r="U36" s="82"/>
      <c r="V36" s="82"/>
      <c r="W36" s="82"/>
      <c r="X36" s="82"/>
      <c r="Y36" s="7"/>
      <c r="Z36" s="81"/>
      <c r="AA36" s="7"/>
      <c r="AB36" s="82"/>
      <c r="AI36" s="2">
        <v>48</v>
      </c>
      <c r="AS36" s="2">
        <v>38</v>
      </c>
      <c r="AT36" s="2">
        <v>47</v>
      </c>
    </row>
    <row r="37" spans="2:46" x14ac:dyDescent="0.25">
      <c r="B37" s="2">
        <v>21</v>
      </c>
      <c r="C37" s="2">
        <v>26</v>
      </c>
      <c r="L37" s="2">
        <v>46</v>
      </c>
      <c r="M37" s="2">
        <v>28</v>
      </c>
      <c r="N37" s="2">
        <v>59</v>
      </c>
      <c r="T37" s="82"/>
      <c r="U37" s="82"/>
      <c r="V37" s="82"/>
      <c r="W37" s="82"/>
      <c r="X37" s="82"/>
      <c r="Y37" s="7"/>
      <c r="Z37" s="34"/>
      <c r="AA37" s="7"/>
      <c r="AB37" s="82"/>
      <c r="AI37" s="2">
        <v>23</v>
      </c>
      <c r="AS37" s="2">
        <v>55</v>
      </c>
      <c r="AT37" s="2">
        <v>37</v>
      </c>
    </row>
    <row r="38" spans="2:46" x14ac:dyDescent="0.25">
      <c r="B38" s="2">
        <v>42</v>
      </c>
      <c r="C38" s="2">
        <v>26</v>
      </c>
      <c r="L38" s="2">
        <v>53</v>
      </c>
      <c r="M38" s="2">
        <v>55</v>
      </c>
      <c r="N38" s="2">
        <v>54</v>
      </c>
      <c r="T38" s="82"/>
      <c r="U38" s="82"/>
      <c r="V38" s="82"/>
      <c r="W38" s="82"/>
      <c r="X38" s="82"/>
      <c r="Y38" s="82"/>
      <c r="Z38" s="82"/>
      <c r="AA38" s="82"/>
      <c r="AB38" s="82"/>
      <c r="AI38" s="2">
        <v>27</v>
      </c>
      <c r="AS38" s="2">
        <v>58</v>
      </c>
      <c r="AT38" s="2">
        <v>45</v>
      </c>
    </row>
    <row r="39" spans="2:46" x14ac:dyDescent="0.25">
      <c r="B39" s="2">
        <v>28</v>
      </c>
      <c r="C39" s="2">
        <v>63</v>
      </c>
      <c r="L39" s="2">
        <v>30</v>
      </c>
      <c r="M39" s="2">
        <v>37</v>
      </c>
      <c r="N39" s="2">
        <v>50</v>
      </c>
      <c r="T39" s="82"/>
      <c r="U39" s="82"/>
      <c r="V39" s="82"/>
      <c r="W39" s="82"/>
      <c r="X39" s="82"/>
      <c r="Y39" s="82"/>
      <c r="Z39" s="82"/>
      <c r="AA39" s="82"/>
      <c r="AB39" s="82"/>
      <c r="AI39" s="2">
        <v>27</v>
      </c>
      <c r="AS39" s="2">
        <v>47</v>
      </c>
      <c r="AT39" s="2">
        <v>53</v>
      </c>
    </row>
    <row r="40" spans="2:46" x14ac:dyDescent="0.25">
      <c r="B40" s="2">
        <v>41</v>
      </c>
      <c r="C40" s="2">
        <v>52</v>
      </c>
      <c r="L40" s="2">
        <v>57</v>
      </c>
      <c r="M40" s="2">
        <v>45</v>
      </c>
      <c r="N40" s="2">
        <v>26</v>
      </c>
      <c r="T40" s="82"/>
      <c r="U40" s="82"/>
      <c r="V40" s="82"/>
      <c r="W40" s="82"/>
      <c r="X40" s="82"/>
      <c r="Y40" s="82"/>
      <c r="Z40" s="82"/>
      <c r="AA40" s="82"/>
      <c r="AB40" s="82"/>
      <c r="AI40" s="2">
        <v>41</v>
      </c>
      <c r="AS40" s="2">
        <v>46</v>
      </c>
      <c r="AT40" s="2">
        <v>63</v>
      </c>
    </row>
    <row r="41" spans="2:46" x14ac:dyDescent="0.25">
      <c r="B41" s="2">
        <v>25</v>
      </c>
      <c r="C41" s="2">
        <v>30</v>
      </c>
      <c r="L41" s="2">
        <v>43</v>
      </c>
      <c r="M41" s="2">
        <v>22</v>
      </c>
      <c r="N41" s="2">
        <v>55</v>
      </c>
      <c r="T41" s="82"/>
      <c r="U41" s="82"/>
      <c r="V41" s="82"/>
      <c r="W41" s="82"/>
      <c r="X41" s="82"/>
      <c r="Y41" s="82"/>
      <c r="Z41" s="82"/>
      <c r="AA41" s="82"/>
      <c r="AB41" s="82"/>
      <c r="AI41" s="2">
        <v>45</v>
      </c>
      <c r="AS41" s="2">
        <v>41</v>
      </c>
      <c r="AT41" s="2">
        <v>45</v>
      </c>
    </row>
    <row r="42" spans="2:46" x14ac:dyDescent="0.25">
      <c r="B42" s="2">
        <v>48</v>
      </c>
      <c r="C42" s="2">
        <v>51</v>
      </c>
      <c r="L42" s="2">
        <v>41</v>
      </c>
      <c r="M42" s="2">
        <v>30</v>
      </c>
      <c r="N42" s="2">
        <v>46</v>
      </c>
      <c r="T42" s="82"/>
      <c r="U42" s="82"/>
      <c r="V42" s="82"/>
      <c r="W42" s="82"/>
      <c r="X42" s="82"/>
      <c r="Y42" s="82"/>
      <c r="Z42" s="82"/>
      <c r="AA42" s="82"/>
      <c r="AB42" s="82"/>
      <c r="AI42" s="2">
        <v>34</v>
      </c>
      <c r="AS42" s="2">
        <v>47</v>
      </c>
      <c r="AT42" s="2">
        <v>31</v>
      </c>
    </row>
    <row r="43" spans="2:46" x14ac:dyDescent="0.25">
      <c r="B43" s="2">
        <v>46</v>
      </c>
      <c r="C43" s="2">
        <v>24</v>
      </c>
      <c r="L43" s="2">
        <v>25</v>
      </c>
      <c r="M43" s="2">
        <v>57</v>
      </c>
      <c r="N43" s="2">
        <v>27</v>
      </c>
      <c r="T43" s="83"/>
      <c r="U43" s="88"/>
      <c r="V43" s="88"/>
      <c r="W43" s="82"/>
      <c r="X43" s="82"/>
      <c r="Y43" s="83"/>
      <c r="Z43" s="88"/>
      <c r="AA43" s="88"/>
      <c r="AB43" s="82"/>
      <c r="AI43" s="2">
        <v>47</v>
      </c>
      <c r="AS43" s="2">
        <v>51</v>
      </c>
      <c r="AT43" s="2">
        <v>51</v>
      </c>
    </row>
    <row r="44" spans="2:46" x14ac:dyDescent="0.25">
      <c r="B44" s="2">
        <v>23</v>
      </c>
      <c r="C44" s="2">
        <v>23</v>
      </c>
      <c r="L44" s="2">
        <v>54</v>
      </c>
      <c r="M44" s="2">
        <v>28</v>
      </c>
      <c r="N44" s="2">
        <v>57</v>
      </c>
      <c r="T44" s="7"/>
      <c r="U44" s="10"/>
      <c r="V44" s="10"/>
      <c r="W44" s="82"/>
      <c r="X44" s="82"/>
      <c r="Y44" s="7"/>
      <c r="Z44" s="34"/>
      <c r="AA44" s="34"/>
      <c r="AB44" s="82"/>
      <c r="AI44" s="2">
        <v>39</v>
      </c>
      <c r="AS44" s="2">
        <v>36</v>
      </c>
      <c r="AT44" s="2">
        <v>32</v>
      </c>
    </row>
    <row r="45" spans="2:46" x14ac:dyDescent="0.25">
      <c r="B45" s="2">
        <v>27</v>
      </c>
      <c r="C45" s="2">
        <v>55</v>
      </c>
      <c r="L45" s="2">
        <v>48</v>
      </c>
      <c r="M45" s="2">
        <v>45</v>
      </c>
      <c r="N45" s="2">
        <v>45</v>
      </c>
      <c r="T45" s="7"/>
      <c r="U45" s="10"/>
      <c r="V45" s="10"/>
      <c r="W45" s="82"/>
      <c r="X45" s="82"/>
      <c r="Y45" s="7"/>
      <c r="Z45" s="34"/>
      <c r="AA45" s="34"/>
      <c r="AB45" s="82"/>
      <c r="AI45" s="2">
        <v>33</v>
      </c>
      <c r="AS45" s="2">
        <v>32</v>
      </c>
      <c r="AT45" s="2">
        <v>29</v>
      </c>
    </row>
    <row r="46" spans="2:46" x14ac:dyDescent="0.25">
      <c r="B46" s="2">
        <v>27</v>
      </c>
      <c r="C46" s="2">
        <v>50</v>
      </c>
      <c r="L46" s="2">
        <v>30</v>
      </c>
      <c r="M46" s="2">
        <v>42</v>
      </c>
      <c r="N46" s="2">
        <v>60</v>
      </c>
      <c r="T46" s="7"/>
      <c r="U46" s="7"/>
      <c r="V46" s="7"/>
      <c r="W46" s="82"/>
      <c r="X46" s="82"/>
      <c r="Y46" s="7"/>
      <c r="Z46" s="7"/>
      <c r="AA46" s="7"/>
      <c r="AB46" s="82"/>
      <c r="AI46" s="2">
        <v>32</v>
      </c>
      <c r="AS46" s="2">
        <v>21</v>
      </c>
      <c r="AT46" s="2">
        <v>30</v>
      </c>
    </row>
    <row r="47" spans="2:46" x14ac:dyDescent="0.25">
      <c r="B47" s="2">
        <v>54</v>
      </c>
      <c r="C47" s="2">
        <v>33</v>
      </c>
      <c r="L47" s="2">
        <v>33</v>
      </c>
      <c r="M47" s="2">
        <v>45</v>
      </c>
      <c r="N47" s="2">
        <v>52</v>
      </c>
      <c r="T47" s="7"/>
      <c r="U47" s="7"/>
      <c r="V47" s="7"/>
      <c r="W47" s="82"/>
      <c r="X47" s="82"/>
      <c r="Y47" s="7"/>
      <c r="Z47" s="7"/>
      <c r="AA47" s="7"/>
      <c r="AB47" s="82"/>
      <c r="AI47" s="2">
        <v>37</v>
      </c>
      <c r="AS47" s="2">
        <v>32</v>
      </c>
      <c r="AT47" s="2">
        <v>58</v>
      </c>
    </row>
    <row r="48" spans="2:46" x14ac:dyDescent="0.25">
      <c r="B48" s="2">
        <v>41</v>
      </c>
      <c r="C48" s="2">
        <v>26</v>
      </c>
      <c r="L48" s="2">
        <v>54</v>
      </c>
      <c r="M48" s="2">
        <v>32</v>
      </c>
      <c r="N48" s="2">
        <v>60</v>
      </c>
      <c r="T48" s="7"/>
      <c r="U48" s="10"/>
      <c r="V48" s="7"/>
      <c r="W48" s="82"/>
      <c r="X48" s="82"/>
      <c r="Y48" s="7"/>
      <c r="Z48" s="7"/>
      <c r="AA48" s="7"/>
      <c r="AB48" s="82"/>
      <c r="AI48" s="2">
        <v>29</v>
      </c>
      <c r="AS48" s="2">
        <v>30</v>
      </c>
      <c r="AT48" s="2">
        <v>36</v>
      </c>
    </row>
    <row r="49" spans="2:46" x14ac:dyDescent="0.25">
      <c r="B49" s="2">
        <v>43</v>
      </c>
      <c r="C49" s="2">
        <v>28</v>
      </c>
      <c r="L49" s="2">
        <v>56</v>
      </c>
      <c r="M49" s="2">
        <v>47</v>
      </c>
      <c r="T49" s="7"/>
      <c r="U49" s="10"/>
      <c r="V49" s="7"/>
      <c r="W49" s="82"/>
      <c r="X49" s="82"/>
      <c r="Y49" s="7"/>
      <c r="Z49" s="34"/>
      <c r="AA49" s="7"/>
      <c r="AB49" s="82"/>
      <c r="AI49" s="2">
        <v>26</v>
      </c>
      <c r="AS49" s="2">
        <v>30</v>
      </c>
      <c r="AT49" s="2">
        <v>59</v>
      </c>
    </row>
    <row r="50" spans="2:46" x14ac:dyDescent="0.25">
      <c r="B50" s="2">
        <v>45</v>
      </c>
      <c r="C50" s="2">
        <v>55</v>
      </c>
      <c r="L50" s="2">
        <v>40</v>
      </c>
      <c r="M50" s="2">
        <v>29</v>
      </c>
      <c r="T50" s="7"/>
      <c r="U50" s="10"/>
      <c r="V50" s="7"/>
      <c r="W50" s="82"/>
      <c r="X50" s="82"/>
      <c r="Y50" s="7"/>
      <c r="Z50" s="34"/>
      <c r="AA50" s="7"/>
      <c r="AB50" s="82"/>
      <c r="AI50" s="2">
        <v>33</v>
      </c>
      <c r="AS50" s="2">
        <v>40</v>
      </c>
      <c r="AT50" s="2">
        <v>42</v>
      </c>
    </row>
    <row r="51" spans="2:46" x14ac:dyDescent="0.25">
      <c r="B51" s="2">
        <v>34</v>
      </c>
      <c r="C51" s="2">
        <v>57</v>
      </c>
      <c r="L51" s="2">
        <v>44</v>
      </c>
      <c r="M51" s="2">
        <v>46</v>
      </c>
      <c r="T51" s="82"/>
      <c r="U51" s="82"/>
      <c r="V51" s="82"/>
      <c r="W51" s="82"/>
      <c r="X51" s="82"/>
      <c r="Y51" s="7"/>
      <c r="Z51" s="34"/>
      <c r="AA51" s="7"/>
      <c r="AB51" s="82"/>
      <c r="AI51" s="2">
        <v>43</v>
      </c>
      <c r="AS51" s="2">
        <v>50</v>
      </c>
      <c r="AT51" s="2">
        <v>26</v>
      </c>
    </row>
    <row r="52" spans="2:46" x14ac:dyDescent="0.25">
      <c r="B52" s="2">
        <v>47</v>
      </c>
      <c r="C52" s="2">
        <v>26</v>
      </c>
      <c r="L52" s="2">
        <v>58</v>
      </c>
      <c r="M52" s="2">
        <v>53</v>
      </c>
      <c r="T52" s="82"/>
      <c r="U52" s="82"/>
      <c r="V52" s="82"/>
      <c r="W52" s="82"/>
      <c r="X52" s="82"/>
      <c r="Y52" s="7"/>
      <c r="Z52" s="81"/>
      <c r="AA52" s="7"/>
      <c r="AB52" s="82"/>
      <c r="AI52" s="2">
        <v>41</v>
      </c>
      <c r="AS52" s="2">
        <v>36</v>
      </c>
    </row>
    <row r="53" spans="2:46" x14ac:dyDescent="0.25">
      <c r="B53" s="2">
        <v>32</v>
      </c>
      <c r="C53" s="2">
        <v>60</v>
      </c>
      <c r="L53" s="2">
        <v>21</v>
      </c>
      <c r="M53" s="2">
        <v>45</v>
      </c>
      <c r="T53" s="82"/>
      <c r="U53" s="82"/>
      <c r="V53" s="82"/>
      <c r="W53" s="82"/>
      <c r="X53" s="82"/>
      <c r="Y53" s="7"/>
      <c r="Z53" s="34"/>
      <c r="AA53" s="7"/>
      <c r="AB53" s="82"/>
      <c r="AI53" s="2">
        <v>25</v>
      </c>
      <c r="AS53" s="2">
        <v>25</v>
      </c>
    </row>
    <row r="54" spans="2:46" x14ac:dyDescent="0.25">
      <c r="B54" s="2">
        <v>39</v>
      </c>
      <c r="C54" s="2">
        <v>25</v>
      </c>
      <c r="L54" s="2">
        <v>58</v>
      </c>
      <c r="M54" s="2">
        <v>28</v>
      </c>
      <c r="T54" s="82"/>
      <c r="U54" s="82"/>
      <c r="V54" s="82"/>
      <c r="W54" s="82"/>
      <c r="X54" s="82"/>
      <c r="Y54" s="82"/>
      <c r="Z54" s="82"/>
      <c r="AA54" s="82"/>
      <c r="AB54" s="82"/>
      <c r="AI54" s="2">
        <v>46</v>
      </c>
      <c r="AS54" s="2">
        <v>37</v>
      </c>
    </row>
    <row r="55" spans="2:46" x14ac:dyDescent="0.25">
      <c r="B55" s="2">
        <v>33</v>
      </c>
      <c r="C55" s="2">
        <v>52</v>
      </c>
      <c r="L55" s="2">
        <v>56</v>
      </c>
      <c r="M55" s="2">
        <v>27</v>
      </c>
      <c r="T55" s="82"/>
      <c r="U55" s="82"/>
      <c r="V55" s="82"/>
      <c r="W55" s="82"/>
      <c r="X55" s="82"/>
      <c r="Y55" s="82"/>
      <c r="Z55" s="82"/>
      <c r="AA55" s="82"/>
      <c r="AB55" s="82"/>
      <c r="AI55" s="2">
        <v>30</v>
      </c>
      <c r="AS55" s="2">
        <v>44</v>
      </c>
    </row>
    <row r="56" spans="2:46" x14ac:dyDescent="0.25">
      <c r="B56" s="2">
        <v>32</v>
      </c>
      <c r="C56" s="2">
        <v>60</v>
      </c>
      <c r="L56" s="2">
        <v>53</v>
      </c>
      <c r="M56" s="2">
        <v>22</v>
      </c>
      <c r="T56" s="82"/>
      <c r="U56" s="82"/>
      <c r="V56" s="82"/>
      <c r="W56" s="82"/>
      <c r="X56" s="82"/>
      <c r="Y56" s="82"/>
      <c r="Z56" s="82"/>
      <c r="AA56" s="82"/>
      <c r="AB56" s="82"/>
      <c r="AI56" s="2">
        <v>54</v>
      </c>
      <c r="AS56" s="2">
        <v>51</v>
      </c>
    </row>
    <row r="57" spans="2:46" x14ac:dyDescent="0.25">
      <c r="B57" s="2">
        <v>37</v>
      </c>
      <c r="L57" s="2">
        <v>47</v>
      </c>
      <c r="M57" s="2">
        <v>42</v>
      </c>
      <c r="T57" s="82"/>
      <c r="U57" s="82"/>
      <c r="V57" s="82"/>
      <c r="W57" s="82"/>
      <c r="X57" s="82"/>
      <c r="Y57" s="82"/>
      <c r="Z57" s="82"/>
      <c r="AA57" s="82"/>
      <c r="AB57" s="82"/>
      <c r="AI57" s="2">
        <v>56</v>
      </c>
      <c r="AS57" s="2">
        <v>42</v>
      </c>
    </row>
    <row r="58" spans="2:46" x14ac:dyDescent="0.25">
      <c r="B58" s="2">
        <v>29</v>
      </c>
      <c r="L58" s="2">
        <v>52</v>
      </c>
      <c r="M58" s="2">
        <v>49</v>
      </c>
      <c r="T58" s="82"/>
      <c r="U58" s="82"/>
      <c r="V58" s="82"/>
      <c r="W58" s="82"/>
      <c r="X58" s="82"/>
      <c r="Y58" s="82"/>
      <c r="Z58" s="82"/>
      <c r="AA58" s="82"/>
      <c r="AB58" s="82"/>
      <c r="AI58" s="2">
        <v>26</v>
      </c>
      <c r="AS58" s="2">
        <v>21</v>
      </c>
    </row>
    <row r="59" spans="2:46" x14ac:dyDescent="0.25">
      <c r="B59" s="2">
        <v>45</v>
      </c>
      <c r="L59" s="2">
        <v>52</v>
      </c>
      <c r="M59" s="2">
        <v>45</v>
      </c>
      <c r="T59" s="82"/>
      <c r="U59" s="82"/>
      <c r="V59" s="82"/>
      <c r="W59" s="82"/>
      <c r="X59" s="82"/>
      <c r="Y59" s="82"/>
      <c r="Z59" s="82"/>
      <c r="AA59" s="82"/>
      <c r="AB59" s="82"/>
      <c r="AI59" s="2">
        <v>39</v>
      </c>
      <c r="AS59" s="2">
        <v>51</v>
      </c>
    </row>
    <row r="60" spans="2:46" x14ac:dyDescent="0.25">
      <c r="B60" s="2">
        <v>59</v>
      </c>
      <c r="L60" s="2">
        <v>52</v>
      </c>
      <c r="M60" s="2">
        <v>43</v>
      </c>
      <c r="T60" s="82"/>
      <c r="U60" s="82"/>
      <c r="V60" s="82"/>
      <c r="W60" s="82"/>
      <c r="X60" s="82"/>
      <c r="Y60" s="82"/>
      <c r="Z60" s="82"/>
      <c r="AA60" s="82"/>
      <c r="AB60" s="82"/>
      <c r="AI60" s="2">
        <v>21</v>
      </c>
      <c r="AS60" s="2">
        <v>28</v>
      </c>
    </row>
    <row r="61" spans="2:46" x14ac:dyDescent="0.25">
      <c r="B61" s="2">
        <v>63</v>
      </c>
      <c r="L61" s="2">
        <v>51</v>
      </c>
      <c r="M61" s="2">
        <v>27</v>
      </c>
      <c r="T61" s="83"/>
      <c r="U61" s="88"/>
      <c r="V61" s="88"/>
      <c r="W61" s="82"/>
      <c r="X61" s="82"/>
      <c r="Y61" s="83"/>
      <c r="Z61" s="88"/>
      <c r="AA61" s="88"/>
      <c r="AB61" s="82"/>
      <c r="AI61" s="2">
        <v>48</v>
      </c>
      <c r="AS61" s="2">
        <v>26</v>
      </c>
    </row>
    <row r="62" spans="2:46" x14ac:dyDescent="0.25">
      <c r="B62" s="2">
        <v>26</v>
      </c>
      <c r="L62" s="2">
        <v>29</v>
      </c>
      <c r="M62" s="2">
        <v>32</v>
      </c>
      <c r="T62" s="7"/>
      <c r="U62" s="34"/>
      <c r="V62" s="34"/>
      <c r="W62" s="82"/>
      <c r="X62" s="82"/>
      <c r="Y62" s="7"/>
      <c r="Z62" s="10"/>
      <c r="AA62" s="10"/>
      <c r="AB62" s="82"/>
      <c r="AI62" s="2">
        <v>45</v>
      </c>
      <c r="AS62" s="2">
        <v>39</v>
      </c>
    </row>
    <row r="63" spans="2:46" x14ac:dyDescent="0.25">
      <c r="B63" s="2">
        <v>25</v>
      </c>
      <c r="L63" s="2">
        <v>38</v>
      </c>
      <c r="M63" s="2">
        <v>48</v>
      </c>
      <c r="T63" s="7"/>
      <c r="U63" s="34"/>
      <c r="V63" s="34"/>
      <c r="W63" s="82"/>
      <c r="X63" s="82"/>
      <c r="Y63" s="7"/>
      <c r="Z63" s="10"/>
      <c r="AA63" s="10"/>
      <c r="AB63" s="82"/>
      <c r="AI63" s="2">
        <v>34</v>
      </c>
      <c r="AS63" s="2">
        <v>23</v>
      </c>
    </row>
    <row r="64" spans="2:46" x14ac:dyDescent="0.25">
      <c r="B64" s="2">
        <v>43</v>
      </c>
      <c r="L64" s="2">
        <v>52</v>
      </c>
      <c r="M64" s="2">
        <v>37</v>
      </c>
      <c r="T64" s="7"/>
      <c r="U64" s="7"/>
      <c r="V64" s="7"/>
      <c r="W64" s="82"/>
      <c r="X64" s="82"/>
      <c r="Y64" s="7"/>
      <c r="Z64" s="7"/>
      <c r="AA64" s="7"/>
      <c r="AB64" s="82"/>
      <c r="AI64" s="2">
        <v>51</v>
      </c>
      <c r="AS64" s="2">
        <v>50</v>
      </c>
    </row>
    <row r="65" spans="2:45" x14ac:dyDescent="0.25">
      <c r="B65" s="2">
        <v>46</v>
      </c>
      <c r="L65" s="2">
        <v>55</v>
      </c>
      <c r="M65" s="2">
        <v>22</v>
      </c>
      <c r="T65" s="7"/>
      <c r="U65" s="7"/>
      <c r="V65" s="7"/>
      <c r="W65" s="82"/>
      <c r="X65" s="82"/>
      <c r="Y65" s="7"/>
      <c r="Z65" s="10"/>
      <c r="AA65" s="7"/>
      <c r="AB65" s="82"/>
      <c r="AI65" s="2">
        <v>29</v>
      </c>
      <c r="AS65" s="2">
        <v>39</v>
      </c>
    </row>
    <row r="66" spans="2:45" x14ac:dyDescent="0.25">
      <c r="B66" s="2">
        <v>53</v>
      </c>
      <c r="L66" s="2">
        <v>46</v>
      </c>
      <c r="M66" s="2">
        <v>47</v>
      </c>
      <c r="T66" s="7"/>
      <c r="U66" s="34"/>
      <c r="V66" s="7"/>
      <c r="W66" s="82"/>
      <c r="X66" s="82"/>
      <c r="Y66" s="7"/>
      <c r="Z66" s="7"/>
      <c r="AA66" s="7"/>
      <c r="AB66" s="82"/>
      <c r="AI66" s="2">
        <v>38</v>
      </c>
      <c r="AS66" s="2">
        <v>37</v>
      </c>
    </row>
    <row r="67" spans="2:45" x14ac:dyDescent="0.25">
      <c r="B67" s="2">
        <v>30</v>
      </c>
      <c r="L67" s="2">
        <v>53</v>
      </c>
      <c r="M67" s="2">
        <v>25</v>
      </c>
      <c r="T67" s="7"/>
      <c r="U67" s="34"/>
      <c r="V67" s="7"/>
      <c r="W67" s="82"/>
      <c r="X67" s="82"/>
      <c r="Y67" s="7"/>
      <c r="Z67" s="7"/>
      <c r="AA67" s="7"/>
      <c r="AB67" s="82"/>
      <c r="AI67" s="2">
        <v>48</v>
      </c>
      <c r="AS67" s="2">
        <v>27</v>
      </c>
    </row>
    <row r="68" spans="2:45" x14ac:dyDescent="0.25">
      <c r="B68" s="2">
        <v>33</v>
      </c>
      <c r="L68" s="2">
        <v>43</v>
      </c>
      <c r="M68" s="2">
        <v>27</v>
      </c>
      <c r="T68" s="7"/>
      <c r="U68" s="34"/>
      <c r="V68" s="7"/>
      <c r="W68" s="82"/>
      <c r="X68" s="82"/>
      <c r="Y68" s="7"/>
      <c r="Z68" s="10"/>
      <c r="AA68" s="7"/>
      <c r="AB68" s="82"/>
      <c r="AI68" s="2">
        <v>28</v>
      </c>
      <c r="AS68" s="2">
        <v>39</v>
      </c>
    </row>
    <row r="69" spans="2:45" x14ac:dyDescent="0.25">
      <c r="B69" s="2">
        <v>57</v>
      </c>
      <c r="L69" s="2">
        <v>45</v>
      </c>
      <c r="M69" s="2">
        <v>37</v>
      </c>
      <c r="T69" s="82"/>
      <c r="U69" s="82"/>
      <c r="V69" s="82"/>
      <c r="W69" s="82"/>
      <c r="X69" s="82"/>
      <c r="Y69" s="7"/>
      <c r="Z69" s="10"/>
      <c r="AA69" s="7"/>
      <c r="AB69" s="82"/>
      <c r="AI69" s="2">
        <v>55</v>
      </c>
      <c r="AS69" s="2">
        <v>42</v>
      </c>
    </row>
    <row r="70" spans="2:45" x14ac:dyDescent="0.25">
      <c r="B70" s="2">
        <v>43</v>
      </c>
      <c r="L70" s="2">
        <v>56</v>
      </c>
      <c r="M70" s="2">
        <v>53</v>
      </c>
      <c r="T70" s="82"/>
      <c r="U70" s="82"/>
      <c r="V70" s="82"/>
      <c r="W70" s="82"/>
      <c r="X70" s="82"/>
      <c r="Y70" s="7"/>
      <c r="Z70" s="10"/>
      <c r="AA70" s="7"/>
      <c r="AB70" s="82"/>
      <c r="AI70" s="2">
        <v>58</v>
      </c>
      <c r="AS70" s="2">
        <v>48</v>
      </c>
    </row>
    <row r="71" spans="2:45" x14ac:dyDescent="0.25">
      <c r="B71" s="2">
        <v>41</v>
      </c>
      <c r="L71" s="2">
        <v>58</v>
      </c>
      <c r="M71" s="2">
        <v>45</v>
      </c>
      <c r="T71" s="82"/>
      <c r="U71" s="82"/>
      <c r="V71" s="82"/>
      <c r="W71" s="82"/>
      <c r="X71" s="82"/>
      <c r="Y71" s="7"/>
      <c r="Z71" s="87"/>
      <c r="AA71" s="7"/>
      <c r="AB71" s="82"/>
      <c r="AI71" s="2">
        <v>47</v>
      </c>
      <c r="AS71" s="2">
        <v>44</v>
      </c>
    </row>
    <row r="72" spans="2:45" x14ac:dyDescent="0.25">
      <c r="B72" s="2">
        <v>25</v>
      </c>
      <c r="L72" s="2">
        <v>47</v>
      </c>
      <c r="M72" s="2">
        <v>53</v>
      </c>
      <c r="T72" s="82"/>
      <c r="U72" s="82"/>
      <c r="V72" s="82"/>
      <c r="W72" s="82"/>
      <c r="X72" s="82"/>
      <c r="Y72" s="7"/>
      <c r="Z72" s="10"/>
      <c r="AA72" s="7"/>
      <c r="AB72" s="82"/>
      <c r="AI72" s="2">
        <v>22</v>
      </c>
      <c r="AS72" s="2">
        <v>44</v>
      </c>
    </row>
    <row r="73" spans="2:45" x14ac:dyDescent="0.25">
      <c r="B73" s="2">
        <v>49</v>
      </c>
      <c r="L73" s="2">
        <v>42</v>
      </c>
      <c r="M73" s="2">
        <v>25</v>
      </c>
      <c r="T73" s="82"/>
      <c r="U73" s="82"/>
      <c r="V73" s="82"/>
      <c r="W73" s="82"/>
      <c r="X73" s="82"/>
      <c r="Y73" s="82"/>
      <c r="Z73" s="82"/>
      <c r="AA73" s="82"/>
      <c r="AB73" s="82"/>
      <c r="AI73" s="2">
        <v>30</v>
      </c>
      <c r="AS73" s="2">
        <v>50</v>
      </c>
    </row>
    <row r="74" spans="2:45" x14ac:dyDescent="0.25">
      <c r="B74" s="2">
        <v>46</v>
      </c>
      <c r="L74" s="2">
        <v>42</v>
      </c>
      <c r="M74" s="2">
        <v>26</v>
      </c>
      <c r="AI74" s="2">
        <v>46</v>
      </c>
      <c r="AS74" s="2">
        <v>36</v>
      </c>
    </row>
    <row r="75" spans="2:45" x14ac:dyDescent="0.25">
      <c r="B75" s="2">
        <v>53</v>
      </c>
      <c r="L75" s="2">
        <v>46</v>
      </c>
      <c r="M75" s="2">
        <v>21</v>
      </c>
      <c r="AI75" s="2">
        <v>47</v>
      </c>
      <c r="AS75" s="2">
        <v>32</v>
      </c>
    </row>
    <row r="76" spans="2:45" x14ac:dyDescent="0.25">
      <c r="B76" s="2">
        <v>54</v>
      </c>
      <c r="L76" s="2">
        <v>45</v>
      </c>
      <c r="M76" s="2">
        <v>63</v>
      </c>
      <c r="AI76" s="2">
        <v>41</v>
      </c>
    </row>
    <row r="77" spans="2:45" x14ac:dyDescent="0.25">
      <c r="B77" s="2">
        <v>48</v>
      </c>
      <c r="L77" s="2">
        <v>47</v>
      </c>
      <c r="M77" s="2">
        <v>45</v>
      </c>
      <c r="AI77" s="2">
        <v>29</v>
      </c>
    </row>
    <row r="78" spans="2:45" x14ac:dyDescent="0.25">
      <c r="B78" s="2">
        <v>33</v>
      </c>
      <c r="L78" s="2">
        <v>51</v>
      </c>
      <c r="M78" s="2">
        <v>31</v>
      </c>
      <c r="AI78" s="2">
        <v>47</v>
      </c>
    </row>
    <row r="79" spans="2:45" x14ac:dyDescent="0.25">
      <c r="B79" s="2">
        <v>44</v>
      </c>
      <c r="L79" s="2">
        <v>53</v>
      </c>
      <c r="M79" s="2">
        <v>55</v>
      </c>
      <c r="AI79" s="2">
        <v>51</v>
      </c>
    </row>
    <row r="80" spans="2:45" x14ac:dyDescent="0.25">
      <c r="B80" s="2">
        <v>30</v>
      </c>
      <c r="L80" s="2">
        <v>55</v>
      </c>
      <c r="M80" s="2">
        <v>55</v>
      </c>
      <c r="AI80" s="2">
        <v>46</v>
      </c>
    </row>
    <row r="81" spans="2:49" x14ac:dyDescent="0.25">
      <c r="B81" s="2">
        <v>54</v>
      </c>
      <c r="L81" s="2">
        <v>27</v>
      </c>
      <c r="M81" s="2">
        <v>30</v>
      </c>
      <c r="AI81" s="2">
        <v>36</v>
      </c>
    </row>
    <row r="82" spans="2:49" x14ac:dyDescent="0.25">
      <c r="B82" s="2">
        <v>56</v>
      </c>
      <c r="L82" s="2">
        <v>46</v>
      </c>
      <c r="M82" s="2">
        <v>51</v>
      </c>
      <c r="AI82" s="2">
        <v>34</v>
      </c>
    </row>
    <row r="83" spans="2:49" x14ac:dyDescent="0.25">
      <c r="B83" s="2">
        <v>42</v>
      </c>
      <c r="L83" s="2">
        <v>52</v>
      </c>
      <c r="M83" s="2">
        <v>32</v>
      </c>
      <c r="AI83" s="2">
        <v>32</v>
      </c>
    </row>
    <row r="84" spans="2:49" x14ac:dyDescent="0.25">
      <c r="B84" s="2">
        <v>40</v>
      </c>
      <c r="L84" s="2">
        <v>41</v>
      </c>
      <c r="M84" s="2">
        <v>29</v>
      </c>
      <c r="AI84" s="2">
        <v>21</v>
      </c>
      <c r="AS84" t="s">
        <v>52</v>
      </c>
    </row>
    <row r="85" spans="2:49" x14ac:dyDescent="0.25">
      <c r="B85" s="2">
        <v>44</v>
      </c>
      <c r="L85" s="2">
        <v>65</v>
      </c>
      <c r="M85" s="2">
        <v>30</v>
      </c>
      <c r="AI85" s="2">
        <v>35</v>
      </c>
    </row>
    <row r="86" spans="2:49" ht="13.8" thickBot="1" x14ac:dyDescent="0.3">
      <c r="B86" s="2">
        <v>26</v>
      </c>
      <c r="L86" s="2">
        <v>27</v>
      </c>
      <c r="M86" s="2">
        <v>24</v>
      </c>
      <c r="AI86" s="2">
        <v>62</v>
      </c>
      <c r="AS86" t="s">
        <v>53</v>
      </c>
    </row>
    <row r="87" spans="2:49" x14ac:dyDescent="0.25">
      <c r="B87" s="2">
        <v>39</v>
      </c>
      <c r="L87" s="2">
        <v>58</v>
      </c>
      <c r="M87" s="2">
        <v>45</v>
      </c>
      <c r="AI87" s="2">
        <v>27</v>
      </c>
      <c r="AS87" s="21" t="s">
        <v>54</v>
      </c>
      <c r="AT87" s="21" t="s">
        <v>49</v>
      </c>
      <c r="AU87" s="21" t="s">
        <v>48</v>
      </c>
      <c r="AV87" s="21" t="s">
        <v>50</v>
      </c>
      <c r="AW87" s="21" t="s">
        <v>55</v>
      </c>
    </row>
    <row r="88" spans="2:49" x14ac:dyDescent="0.25">
      <c r="B88" s="2">
        <v>58</v>
      </c>
      <c r="L88" s="2">
        <v>57</v>
      </c>
      <c r="M88" s="2">
        <v>42</v>
      </c>
      <c r="AI88" s="2">
        <v>32</v>
      </c>
      <c r="AS88" s="88">
        <v>0</v>
      </c>
      <c r="AT88" s="7">
        <v>74</v>
      </c>
      <c r="AU88" s="7">
        <v>2894</v>
      </c>
      <c r="AV88" s="34">
        <v>39.108108108108105</v>
      </c>
      <c r="AW88" s="34">
        <v>111.11144020733059</v>
      </c>
    </row>
    <row r="89" spans="2:49" x14ac:dyDescent="0.25">
      <c r="B89" s="2">
        <v>21</v>
      </c>
      <c r="L89" s="2">
        <v>51</v>
      </c>
      <c r="M89" s="2">
        <v>56</v>
      </c>
      <c r="AI89" s="2">
        <v>45</v>
      </c>
      <c r="AS89" s="88" t="s">
        <v>15</v>
      </c>
      <c r="AT89" s="7">
        <v>50</v>
      </c>
      <c r="AU89" s="7">
        <v>1864</v>
      </c>
      <c r="AV89" s="34">
        <v>37.28</v>
      </c>
      <c r="AW89" s="34">
        <v>115.79755102040819</v>
      </c>
    </row>
    <row r="90" spans="2:49" x14ac:dyDescent="0.25">
      <c r="B90" s="2">
        <v>58</v>
      </c>
      <c r="L90" s="2">
        <v>40</v>
      </c>
      <c r="M90" s="2">
        <v>23</v>
      </c>
      <c r="AI90" s="2">
        <v>30</v>
      </c>
      <c r="AS90" s="88" t="s">
        <v>16</v>
      </c>
      <c r="AT90" s="7">
        <v>22</v>
      </c>
      <c r="AU90" s="7">
        <v>898</v>
      </c>
      <c r="AV90" s="34">
        <v>40.81818181818182</v>
      </c>
      <c r="AW90" s="34">
        <v>152.15584415584419</v>
      </c>
    </row>
    <row r="91" spans="2:49" x14ac:dyDescent="0.25">
      <c r="B91" s="2">
        <v>48</v>
      </c>
      <c r="L91" s="2">
        <v>48</v>
      </c>
      <c r="M91" s="2">
        <v>55</v>
      </c>
      <c r="AI91" s="2">
        <v>30</v>
      </c>
      <c r="AS91" s="88" t="s">
        <v>26</v>
      </c>
      <c r="AT91" s="7">
        <v>6</v>
      </c>
      <c r="AU91" s="7">
        <v>212</v>
      </c>
      <c r="AV91" s="34">
        <v>35.333333333333336</v>
      </c>
      <c r="AW91" s="34">
        <v>87.466666666666612</v>
      </c>
    </row>
    <row r="92" spans="2:49" x14ac:dyDescent="0.25">
      <c r="B92" s="2">
        <v>56</v>
      </c>
      <c r="L92" s="2">
        <v>47</v>
      </c>
      <c r="M92" s="2">
        <v>58</v>
      </c>
      <c r="AI92" s="2">
        <v>37</v>
      </c>
      <c r="AS92" s="88" t="s">
        <v>32</v>
      </c>
      <c r="AT92" s="7">
        <v>9</v>
      </c>
      <c r="AU92" s="7">
        <v>302</v>
      </c>
      <c r="AV92" s="34">
        <v>33.555555555555557</v>
      </c>
      <c r="AW92" s="34">
        <v>34.777777777777828</v>
      </c>
    </row>
    <row r="93" spans="2:49" x14ac:dyDescent="0.25">
      <c r="B93" s="2">
        <v>51</v>
      </c>
      <c r="L93" s="2">
        <v>51</v>
      </c>
      <c r="M93" s="2">
        <v>36</v>
      </c>
      <c r="AI93" s="2">
        <v>22</v>
      </c>
      <c r="AS93" s="88" t="s">
        <v>38</v>
      </c>
      <c r="AT93" s="7">
        <v>1</v>
      </c>
      <c r="AU93" s="7">
        <v>48</v>
      </c>
      <c r="AV93" s="7">
        <v>48</v>
      </c>
      <c r="AW93" s="7" t="e">
        <v>#DIV/0!</v>
      </c>
    </row>
    <row r="94" spans="2:49" ht="13.8" thickBot="1" x14ac:dyDescent="0.3">
      <c r="B94" s="2">
        <v>39</v>
      </c>
      <c r="L94" s="2">
        <v>48</v>
      </c>
      <c r="M94" s="2">
        <v>59</v>
      </c>
      <c r="AI94" s="2">
        <v>47</v>
      </c>
      <c r="AS94" s="93" t="s">
        <v>27</v>
      </c>
      <c r="AT94" s="20">
        <v>2</v>
      </c>
      <c r="AU94" s="20">
        <v>55</v>
      </c>
      <c r="AV94" s="20">
        <v>27.5</v>
      </c>
      <c r="AW94" s="20">
        <v>4.5</v>
      </c>
    </row>
    <row r="95" spans="2:49" x14ac:dyDescent="0.25">
      <c r="B95" s="2">
        <v>53</v>
      </c>
      <c r="L95" s="2">
        <v>59</v>
      </c>
      <c r="M95" s="2">
        <v>43</v>
      </c>
      <c r="AI95" s="2">
        <v>37</v>
      </c>
    </row>
    <row r="96" spans="2:49" x14ac:dyDescent="0.25">
      <c r="B96" s="2">
        <v>48</v>
      </c>
      <c r="L96" s="2">
        <v>36</v>
      </c>
      <c r="M96" s="2">
        <v>50</v>
      </c>
      <c r="AI96" s="2">
        <v>40</v>
      </c>
    </row>
    <row r="97" spans="2:51" ht="13.8" thickBot="1" x14ac:dyDescent="0.3">
      <c r="B97" s="2">
        <v>28</v>
      </c>
      <c r="L97" s="2">
        <v>50</v>
      </c>
      <c r="M97" s="2">
        <v>42</v>
      </c>
      <c r="AI97" s="2">
        <v>50</v>
      </c>
      <c r="AS97" t="s">
        <v>56</v>
      </c>
    </row>
    <row r="98" spans="2:51" x14ac:dyDescent="0.25">
      <c r="B98" s="2">
        <v>45</v>
      </c>
      <c r="L98" s="2">
        <v>37</v>
      </c>
      <c r="M98" s="2">
        <v>26</v>
      </c>
      <c r="AI98" s="2">
        <v>36</v>
      </c>
      <c r="AS98" s="21" t="s">
        <v>57</v>
      </c>
      <c r="AT98" s="21" t="s">
        <v>58</v>
      </c>
      <c r="AU98" s="21" t="s">
        <v>59</v>
      </c>
      <c r="AV98" s="21" t="s">
        <v>60</v>
      </c>
      <c r="AW98" s="21" t="s">
        <v>61</v>
      </c>
      <c r="AX98" s="21" t="s">
        <v>62</v>
      </c>
      <c r="AY98" s="21" t="s">
        <v>63</v>
      </c>
    </row>
    <row r="99" spans="2:51" x14ac:dyDescent="0.25">
      <c r="B99" s="2">
        <v>52</v>
      </c>
      <c r="L99" s="2">
        <v>32</v>
      </c>
      <c r="M99" s="2">
        <v>33</v>
      </c>
      <c r="AI99" s="2">
        <v>25</v>
      </c>
      <c r="AS99" s="7" t="s">
        <v>64</v>
      </c>
      <c r="AT99" s="34">
        <v>822.20658203658604</v>
      </c>
      <c r="AU99" s="7">
        <v>6</v>
      </c>
      <c r="AV99" s="34">
        <v>137.034430339431</v>
      </c>
      <c r="AW99" s="34">
        <v>1.2154658224479566</v>
      </c>
      <c r="AX99" s="36">
        <v>0.30110627348987856</v>
      </c>
      <c r="AY99" s="34">
        <v>2.1567657065162456</v>
      </c>
    </row>
    <row r="100" spans="2:51" x14ac:dyDescent="0.25">
      <c r="B100" s="2">
        <v>34</v>
      </c>
      <c r="L100" s="2">
        <v>21</v>
      </c>
      <c r="AI100" s="2">
        <v>25</v>
      </c>
      <c r="AS100" s="7" t="s">
        <v>65</v>
      </c>
      <c r="AT100" s="34">
        <v>17700.543417963414</v>
      </c>
      <c r="AU100" s="7">
        <v>157</v>
      </c>
      <c r="AV100" s="34">
        <v>112.74231476409818</v>
      </c>
      <c r="AW100" s="34"/>
      <c r="AX100" s="34"/>
      <c r="AY100" s="34"/>
    </row>
    <row r="101" spans="2:51" x14ac:dyDescent="0.25">
      <c r="B101" s="2">
        <v>52</v>
      </c>
      <c r="L101" s="2">
        <v>44</v>
      </c>
      <c r="AI101" s="2">
        <v>31</v>
      </c>
      <c r="AS101" s="7"/>
      <c r="AT101" s="34"/>
      <c r="AU101" s="7"/>
      <c r="AV101" s="7"/>
      <c r="AW101" s="7"/>
      <c r="AX101" s="7"/>
      <c r="AY101" s="7"/>
    </row>
    <row r="102" spans="2:51" ht="13.8" thickBot="1" x14ac:dyDescent="0.3">
      <c r="B102" s="2">
        <v>37</v>
      </c>
      <c r="L102" s="2">
        <v>47</v>
      </c>
      <c r="AI102" s="2">
        <v>37</v>
      </c>
      <c r="AS102" s="20" t="s">
        <v>66</v>
      </c>
      <c r="AT102" s="35">
        <v>18522.75</v>
      </c>
      <c r="AU102" s="20">
        <v>163</v>
      </c>
      <c r="AV102" s="20"/>
      <c r="AW102" s="20"/>
      <c r="AX102" s="20"/>
      <c r="AY102" s="20"/>
    </row>
    <row r="103" spans="2:51" x14ac:dyDescent="0.25">
      <c r="B103" s="2">
        <v>52</v>
      </c>
      <c r="L103" s="2">
        <v>61</v>
      </c>
      <c r="AI103" s="2">
        <v>44</v>
      </c>
    </row>
    <row r="104" spans="2:51" x14ac:dyDescent="0.25">
      <c r="B104" s="2">
        <v>44</v>
      </c>
      <c r="L104" s="2">
        <v>53</v>
      </c>
      <c r="AI104" s="2">
        <v>51</v>
      </c>
    </row>
    <row r="105" spans="2:51" x14ac:dyDescent="0.25">
      <c r="B105" s="2">
        <v>51</v>
      </c>
      <c r="L105" s="2">
        <v>49</v>
      </c>
      <c r="AI105" s="2">
        <v>45</v>
      </c>
    </row>
    <row r="106" spans="2:51" x14ac:dyDescent="0.25">
      <c r="B106" s="2">
        <v>51</v>
      </c>
      <c r="L106" s="2">
        <v>55</v>
      </c>
      <c r="AI106" s="2">
        <v>42</v>
      </c>
    </row>
    <row r="107" spans="2:51" x14ac:dyDescent="0.25">
      <c r="B107" s="2">
        <v>29</v>
      </c>
      <c r="L107" s="2">
        <v>58</v>
      </c>
      <c r="AI107" s="2">
        <v>21</v>
      </c>
    </row>
    <row r="108" spans="2:51" x14ac:dyDescent="0.25">
      <c r="B108" s="2">
        <v>38</v>
      </c>
      <c r="L108" s="2">
        <v>51</v>
      </c>
      <c r="AI108" s="2">
        <v>53</v>
      </c>
    </row>
    <row r="109" spans="2:51" x14ac:dyDescent="0.25">
      <c r="B109" s="2">
        <v>48</v>
      </c>
      <c r="L109" s="2">
        <v>59</v>
      </c>
      <c r="AI109" s="2">
        <v>51</v>
      </c>
    </row>
    <row r="110" spans="2:51" x14ac:dyDescent="0.25">
      <c r="B110" s="2">
        <v>28</v>
      </c>
      <c r="L110" s="2">
        <v>32</v>
      </c>
      <c r="AI110" s="2">
        <v>26</v>
      </c>
    </row>
    <row r="111" spans="2:51" x14ac:dyDescent="0.25">
      <c r="B111" s="2">
        <v>55</v>
      </c>
      <c r="L111" s="2">
        <v>59</v>
      </c>
      <c r="AI111" s="2">
        <v>45</v>
      </c>
    </row>
    <row r="112" spans="2:51" x14ac:dyDescent="0.25">
      <c r="B112" s="2">
        <v>52</v>
      </c>
      <c r="L112" s="2">
        <v>51</v>
      </c>
      <c r="AI112" s="2">
        <v>31</v>
      </c>
    </row>
    <row r="113" spans="2:35" x14ac:dyDescent="0.25">
      <c r="B113" s="2">
        <v>55</v>
      </c>
      <c r="L113" s="2">
        <v>54</v>
      </c>
      <c r="AI113" s="2">
        <v>29</v>
      </c>
    </row>
    <row r="114" spans="2:35" x14ac:dyDescent="0.25">
      <c r="B114" s="2">
        <v>46</v>
      </c>
      <c r="L114" s="2">
        <v>29</v>
      </c>
      <c r="AI114" s="2">
        <v>39</v>
      </c>
    </row>
    <row r="115" spans="2:35" x14ac:dyDescent="0.25">
      <c r="B115" s="2">
        <v>53</v>
      </c>
      <c r="L115" s="2">
        <v>55</v>
      </c>
      <c r="AI115" s="2">
        <v>32</v>
      </c>
    </row>
    <row r="116" spans="2:35" x14ac:dyDescent="0.25">
      <c r="B116" s="2">
        <v>43</v>
      </c>
      <c r="L116" s="2">
        <v>30</v>
      </c>
      <c r="AI116" s="2">
        <v>23</v>
      </c>
    </row>
    <row r="117" spans="2:35" x14ac:dyDescent="0.25">
      <c r="B117" s="2">
        <v>43</v>
      </c>
      <c r="L117" s="2">
        <v>30</v>
      </c>
      <c r="AI117" s="2">
        <v>50</v>
      </c>
    </row>
    <row r="118" spans="2:35" x14ac:dyDescent="0.25">
      <c r="B118" s="2">
        <v>45</v>
      </c>
      <c r="L118" s="2">
        <v>50</v>
      </c>
      <c r="AI118" s="2">
        <v>29</v>
      </c>
    </row>
    <row r="119" spans="2:35" x14ac:dyDescent="0.25">
      <c r="B119" s="2">
        <v>56</v>
      </c>
      <c r="L119" s="2">
        <v>49</v>
      </c>
      <c r="AI119" s="2">
        <v>39</v>
      </c>
    </row>
    <row r="120" spans="2:35" x14ac:dyDescent="0.25">
      <c r="B120" s="2">
        <v>58</v>
      </c>
      <c r="L120" s="2">
        <v>64</v>
      </c>
      <c r="AI120" s="2">
        <v>30</v>
      </c>
    </row>
    <row r="121" spans="2:35" x14ac:dyDescent="0.25">
      <c r="B121" s="2">
        <v>47</v>
      </c>
      <c r="L121" s="2">
        <v>40</v>
      </c>
      <c r="AI121" s="2">
        <v>37</v>
      </c>
    </row>
    <row r="122" spans="2:35" x14ac:dyDescent="0.25">
      <c r="B122" s="2">
        <v>37</v>
      </c>
      <c r="L122" s="2">
        <v>50</v>
      </c>
      <c r="AI122" s="2">
        <v>27</v>
      </c>
    </row>
    <row r="123" spans="2:35" x14ac:dyDescent="0.25">
      <c r="B123" s="2">
        <v>45</v>
      </c>
      <c r="L123" s="2">
        <v>27</v>
      </c>
      <c r="AI123" s="2">
        <v>39</v>
      </c>
    </row>
    <row r="124" spans="2:35" x14ac:dyDescent="0.25">
      <c r="B124" s="2">
        <v>42</v>
      </c>
      <c r="L124" s="2">
        <v>36</v>
      </c>
      <c r="AI124" s="2">
        <v>58</v>
      </c>
    </row>
    <row r="125" spans="2:35" x14ac:dyDescent="0.25">
      <c r="B125" s="2">
        <v>46</v>
      </c>
      <c r="L125" s="2">
        <v>49</v>
      </c>
      <c r="AI125" s="2">
        <v>31</v>
      </c>
    </row>
    <row r="126" spans="2:35" x14ac:dyDescent="0.25">
      <c r="B126" s="2">
        <v>45</v>
      </c>
      <c r="L126" s="2">
        <v>45</v>
      </c>
      <c r="AI126" s="2">
        <v>42</v>
      </c>
    </row>
    <row r="127" spans="2:35" x14ac:dyDescent="0.25">
      <c r="B127" s="2">
        <v>47</v>
      </c>
      <c r="L127" s="2">
        <v>43</v>
      </c>
      <c r="AI127" s="2">
        <v>48</v>
      </c>
    </row>
    <row r="128" spans="2:35" x14ac:dyDescent="0.25">
      <c r="B128" s="2">
        <v>51</v>
      </c>
      <c r="L128" s="2">
        <v>34</v>
      </c>
      <c r="AI128" s="2">
        <v>36</v>
      </c>
    </row>
    <row r="129" spans="2:39" x14ac:dyDescent="0.25">
      <c r="B129" s="2">
        <v>32</v>
      </c>
      <c r="L129" s="2">
        <v>25</v>
      </c>
      <c r="AI129" s="2">
        <v>59</v>
      </c>
    </row>
    <row r="130" spans="2:39" x14ac:dyDescent="0.25">
      <c r="B130" s="2">
        <v>22</v>
      </c>
      <c r="L130" s="2">
        <v>48</v>
      </c>
      <c r="AI130" s="2">
        <v>44</v>
      </c>
    </row>
    <row r="131" spans="2:39" x14ac:dyDescent="0.25">
      <c r="B131" s="2">
        <v>55</v>
      </c>
      <c r="L131" s="2">
        <v>37</v>
      </c>
      <c r="AI131" s="2">
        <v>44</v>
      </c>
    </row>
    <row r="132" spans="2:39" x14ac:dyDescent="0.25">
      <c r="B132" s="2">
        <v>30</v>
      </c>
      <c r="L132" s="2">
        <v>44</v>
      </c>
      <c r="AI132" s="2">
        <v>50</v>
      </c>
    </row>
    <row r="133" spans="2:39" x14ac:dyDescent="0.25">
      <c r="B133" s="2">
        <v>27</v>
      </c>
      <c r="L133" s="2">
        <v>51</v>
      </c>
      <c r="AI133" s="2">
        <v>36</v>
      </c>
    </row>
    <row r="134" spans="2:39" x14ac:dyDescent="0.25">
      <c r="B134" s="2">
        <v>46</v>
      </c>
      <c r="L134" s="2">
        <v>48</v>
      </c>
      <c r="AI134" s="2">
        <v>32</v>
      </c>
    </row>
    <row r="135" spans="2:39" x14ac:dyDescent="0.25">
      <c r="B135" s="2">
        <v>52</v>
      </c>
      <c r="L135" s="2">
        <v>53</v>
      </c>
      <c r="AI135" s="2">
        <v>42</v>
      </c>
    </row>
    <row r="136" spans="2:39" x14ac:dyDescent="0.25">
      <c r="B136" s="2">
        <v>47</v>
      </c>
      <c r="L136" s="2">
        <v>42</v>
      </c>
      <c r="AI136" s="2">
        <v>45</v>
      </c>
    </row>
    <row r="137" spans="2:39" x14ac:dyDescent="0.25">
      <c r="B137" s="2">
        <v>57</v>
      </c>
      <c r="L137" s="2">
        <v>37</v>
      </c>
      <c r="AI137" s="2">
        <v>26</v>
      </c>
    </row>
    <row r="138" spans="2:39" x14ac:dyDescent="0.25">
      <c r="B138" s="2">
        <v>45</v>
      </c>
      <c r="L138" s="2">
        <v>54</v>
      </c>
    </row>
    <row r="139" spans="2:39" x14ac:dyDescent="0.25">
      <c r="B139" s="2">
        <v>41</v>
      </c>
      <c r="L139" s="2">
        <v>21</v>
      </c>
    </row>
    <row r="140" spans="2:39" x14ac:dyDescent="0.25">
      <c r="B140" s="2">
        <v>65</v>
      </c>
      <c r="L140" s="2">
        <v>47</v>
      </c>
    </row>
    <row r="141" spans="2:39" x14ac:dyDescent="0.25">
      <c r="B141" s="2">
        <v>42</v>
      </c>
      <c r="L141" s="2">
        <v>58</v>
      </c>
      <c r="AI141" t="s">
        <v>52</v>
      </c>
    </row>
    <row r="142" spans="2:39" x14ac:dyDescent="0.25">
      <c r="B142" s="2">
        <v>27</v>
      </c>
      <c r="L142" s="2">
        <v>38</v>
      </c>
    </row>
    <row r="143" spans="2:39" ht="13.8" thickBot="1" x14ac:dyDescent="0.3">
      <c r="B143" s="2">
        <v>58</v>
      </c>
      <c r="L143" s="2">
        <v>52</v>
      </c>
      <c r="AI143" t="s">
        <v>53</v>
      </c>
    </row>
    <row r="144" spans="2:39" x14ac:dyDescent="0.25">
      <c r="B144" s="2">
        <v>51</v>
      </c>
      <c r="L144" s="2">
        <v>40</v>
      </c>
      <c r="AI144" s="21" t="s">
        <v>54</v>
      </c>
      <c r="AJ144" s="21" t="s">
        <v>49</v>
      </c>
      <c r="AK144" s="21" t="s">
        <v>48</v>
      </c>
      <c r="AL144" s="21" t="s">
        <v>50</v>
      </c>
      <c r="AM144" s="21" t="s">
        <v>55</v>
      </c>
    </row>
    <row r="145" spans="2:41" x14ac:dyDescent="0.25">
      <c r="B145" s="2">
        <v>40</v>
      </c>
      <c r="L145" s="2">
        <v>54</v>
      </c>
      <c r="AI145" s="19">
        <v>0</v>
      </c>
      <c r="AJ145" s="7">
        <v>136</v>
      </c>
      <c r="AK145" s="7">
        <v>5211</v>
      </c>
      <c r="AL145" s="34">
        <v>38.316176470588232</v>
      </c>
      <c r="AM145" s="34">
        <v>105.06225490196073</v>
      </c>
    </row>
    <row r="146" spans="2:41" x14ac:dyDescent="0.25">
      <c r="B146" s="2">
        <v>48</v>
      </c>
      <c r="L146" s="2">
        <v>54</v>
      </c>
      <c r="AI146" s="19" t="s">
        <v>15</v>
      </c>
      <c r="AJ146" s="7">
        <v>22</v>
      </c>
      <c r="AK146" s="7">
        <v>840</v>
      </c>
      <c r="AL146" s="34">
        <v>38.18181818181818</v>
      </c>
      <c r="AM146" s="34">
        <v>179.87012987012992</v>
      </c>
    </row>
    <row r="147" spans="2:41" x14ac:dyDescent="0.25">
      <c r="B147" s="2">
        <v>29</v>
      </c>
      <c r="L147" s="2">
        <v>51</v>
      </c>
      <c r="AI147" s="19" t="s">
        <v>16</v>
      </c>
      <c r="AJ147" s="7">
        <v>6</v>
      </c>
      <c r="AK147" s="7">
        <v>222</v>
      </c>
      <c r="AL147" s="7">
        <v>37</v>
      </c>
      <c r="AM147" s="7">
        <v>110.4</v>
      </c>
    </row>
    <row r="148" spans="2:41" ht="13.8" thickBot="1" x14ac:dyDescent="0.3">
      <c r="B148" s="2">
        <v>47</v>
      </c>
      <c r="L148" s="2">
        <v>51</v>
      </c>
      <c r="AI148" s="19" t="s">
        <v>26</v>
      </c>
      <c r="AJ148" s="20">
        <v>0</v>
      </c>
      <c r="AK148" s="20">
        <v>0</v>
      </c>
      <c r="AL148" s="20" t="e">
        <v>#DIV/0!</v>
      </c>
      <c r="AM148" s="20" t="e">
        <v>#DIV/0!</v>
      </c>
    </row>
    <row r="149" spans="2:41" x14ac:dyDescent="0.25">
      <c r="B149" s="2">
        <v>51</v>
      </c>
      <c r="L149" s="2">
        <v>23</v>
      </c>
    </row>
    <row r="150" spans="2:41" x14ac:dyDescent="0.25">
      <c r="B150" s="2">
        <v>46</v>
      </c>
      <c r="L150" s="2">
        <v>49</v>
      </c>
    </row>
    <row r="151" spans="2:41" ht="13.8" thickBot="1" x14ac:dyDescent="0.3">
      <c r="B151" s="2">
        <v>48</v>
      </c>
      <c r="L151" s="2">
        <v>58</v>
      </c>
      <c r="AI151" t="s">
        <v>56</v>
      </c>
    </row>
    <row r="152" spans="2:41" x14ac:dyDescent="0.25">
      <c r="B152" s="2">
        <v>59</v>
      </c>
      <c r="L152" s="2">
        <v>30</v>
      </c>
      <c r="AI152" s="21" t="s">
        <v>57</v>
      </c>
      <c r="AJ152" s="21" t="s">
        <v>58</v>
      </c>
      <c r="AK152" s="21" t="s">
        <v>59</v>
      </c>
      <c r="AL152" s="21" t="s">
        <v>60</v>
      </c>
      <c r="AM152" s="21" t="s">
        <v>61</v>
      </c>
      <c r="AN152" s="21" t="s">
        <v>62</v>
      </c>
      <c r="AO152" s="21" t="s">
        <v>63</v>
      </c>
    </row>
    <row r="153" spans="2:41" x14ac:dyDescent="0.25">
      <c r="B153" s="2">
        <v>53</v>
      </c>
      <c r="L153" s="2">
        <v>48</v>
      </c>
      <c r="AI153" s="7" t="s">
        <v>64</v>
      </c>
      <c r="AJ153" s="7">
        <v>10.072860962576669</v>
      </c>
      <c r="AK153" s="7">
        <v>3</v>
      </c>
      <c r="AL153" s="34">
        <v>3.35762032085889</v>
      </c>
      <c r="AM153" s="34">
        <v>2.9018993163587112E-2</v>
      </c>
      <c r="AN153" s="36">
        <v>0.9933161318239313</v>
      </c>
      <c r="AO153" s="34">
        <v>2.6611083001434279</v>
      </c>
    </row>
    <row r="154" spans="2:41" x14ac:dyDescent="0.25">
      <c r="B154" s="2">
        <v>36</v>
      </c>
      <c r="L154" s="2">
        <v>28</v>
      </c>
      <c r="AI154" s="7" t="s">
        <v>65</v>
      </c>
      <c r="AJ154" s="7">
        <v>18512.677139037423</v>
      </c>
      <c r="AK154" s="7">
        <v>160</v>
      </c>
      <c r="AL154" s="34">
        <v>115.7042321189839</v>
      </c>
      <c r="AM154" s="34"/>
      <c r="AN154" s="34"/>
      <c r="AO154" s="34"/>
    </row>
    <row r="155" spans="2:41" x14ac:dyDescent="0.25">
      <c r="B155" s="2">
        <v>28</v>
      </c>
      <c r="L155" s="2">
        <v>50</v>
      </c>
      <c r="AI155" s="7"/>
      <c r="AJ155" s="7"/>
      <c r="AK155" s="7"/>
      <c r="AL155" s="7"/>
      <c r="AM155" s="7"/>
      <c r="AN155" s="7"/>
      <c r="AO155" s="7"/>
    </row>
    <row r="156" spans="2:41" ht="13.8" thickBot="1" x14ac:dyDescent="0.3">
      <c r="B156" s="2">
        <v>34</v>
      </c>
      <c r="L156" s="2">
        <v>27</v>
      </c>
      <c r="AI156" s="20" t="s">
        <v>66</v>
      </c>
      <c r="AJ156" s="20">
        <v>18522.75</v>
      </c>
      <c r="AK156" s="20">
        <v>163</v>
      </c>
      <c r="AL156" s="20"/>
      <c r="AM156" s="20"/>
      <c r="AN156" s="20"/>
      <c r="AO156" s="20"/>
    </row>
    <row r="157" spans="2:41" x14ac:dyDescent="0.25">
      <c r="B157" s="2">
        <v>37</v>
      </c>
      <c r="L157" s="2">
        <v>26</v>
      </c>
    </row>
    <row r="158" spans="2:41" x14ac:dyDescent="0.25">
      <c r="B158" s="2">
        <v>32</v>
      </c>
      <c r="L158" s="2">
        <v>57</v>
      </c>
    </row>
    <row r="159" spans="2:41" x14ac:dyDescent="0.25">
      <c r="B159" s="2">
        <v>21</v>
      </c>
      <c r="L159" s="2">
        <v>38</v>
      </c>
    </row>
    <row r="160" spans="2:41" x14ac:dyDescent="0.25">
      <c r="B160" s="2">
        <v>35</v>
      </c>
      <c r="L160" s="2">
        <v>28</v>
      </c>
    </row>
    <row r="161" spans="2:12" x14ac:dyDescent="0.25">
      <c r="B161" s="2">
        <v>44</v>
      </c>
      <c r="L161" s="2">
        <v>44</v>
      </c>
    </row>
    <row r="162" spans="2:12" x14ac:dyDescent="0.25">
      <c r="B162" s="2">
        <v>50</v>
      </c>
      <c r="L162" s="2">
        <v>43</v>
      </c>
    </row>
    <row r="163" spans="2:12" x14ac:dyDescent="0.25">
      <c r="B163" s="2">
        <v>45</v>
      </c>
      <c r="L163" s="2">
        <v>39</v>
      </c>
    </row>
    <row r="164" spans="2:12" x14ac:dyDescent="0.25">
      <c r="B164" s="2">
        <v>47</v>
      </c>
      <c r="L164" s="2">
        <v>34</v>
      </c>
    </row>
    <row r="165" spans="2:12" x14ac:dyDescent="0.25">
      <c r="B165" s="2">
        <v>61</v>
      </c>
      <c r="L165" s="2">
        <v>23</v>
      </c>
    </row>
    <row r="166" spans="2:12" x14ac:dyDescent="0.25">
      <c r="B166" s="2">
        <v>62</v>
      </c>
      <c r="L166" s="2">
        <v>45</v>
      </c>
    </row>
    <row r="167" spans="2:12" x14ac:dyDescent="0.25">
      <c r="B167" s="2">
        <v>53</v>
      </c>
      <c r="L167" s="2">
        <v>48</v>
      </c>
    </row>
    <row r="168" spans="2:12" x14ac:dyDescent="0.25">
      <c r="B168" s="2">
        <v>49</v>
      </c>
      <c r="L168" s="2">
        <v>50</v>
      </c>
    </row>
    <row r="169" spans="2:12" x14ac:dyDescent="0.25">
      <c r="B169" s="2">
        <v>27</v>
      </c>
      <c r="L169" s="2">
        <v>62</v>
      </c>
    </row>
    <row r="170" spans="2:12" x14ac:dyDescent="0.25">
      <c r="B170" s="2">
        <v>55</v>
      </c>
      <c r="L170" s="2">
        <v>26</v>
      </c>
    </row>
    <row r="171" spans="2:12" x14ac:dyDescent="0.25">
      <c r="B171" s="2">
        <v>58</v>
      </c>
      <c r="L171" s="2">
        <v>51</v>
      </c>
    </row>
    <row r="172" spans="2:12" x14ac:dyDescent="0.25">
      <c r="B172" s="2">
        <v>22</v>
      </c>
      <c r="L172" s="2">
        <v>48</v>
      </c>
    </row>
    <row r="173" spans="2:12" x14ac:dyDescent="0.25">
      <c r="B173" s="2">
        <v>51</v>
      </c>
      <c r="L173" s="2">
        <v>25</v>
      </c>
    </row>
    <row r="174" spans="2:12" x14ac:dyDescent="0.25">
      <c r="B174" s="2">
        <v>47</v>
      </c>
      <c r="L174" s="2">
        <v>39</v>
      </c>
    </row>
    <row r="175" spans="2:12" x14ac:dyDescent="0.25">
      <c r="B175" s="2">
        <v>59</v>
      </c>
      <c r="L175" s="2">
        <v>23</v>
      </c>
    </row>
    <row r="176" spans="2:12" x14ac:dyDescent="0.25">
      <c r="B176" s="2">
        <v>32</v>
      </c>
      <c r="L176" s="2">
        <v>50</v>
      </c>
    </row>
    <row r="177" spans="2:19" x14ac:dyDescent="0.25">
      <c r="B177" s="2">
        <v>59</v>
      </c>
      <c r="L177" s="2">
        <v>56</v>
      </c>
    </row>
    <row r="178" spans="2:19" x14ac:dyDescent="0.25">
      <c r="B178" s="2">
        <v>51</v>
      </c>
      <c r="L178" s="2">
        <v>54</v>
      </c>
    </row>
    <row r="179" spans="2:19" x14ac:dyDescent="0.25">
      <c r="B179" s="2">
        <v>49</v>
      </c>
      <c r="L179" s="2">
        <v>59</v>
      </c>
    </row>
    <row r="180" spans="2:19" x14ac:dyDescent="0.25">
      <c r="B180" s="2">
        <v>45</v>
      </c>
      <c r="L180" s="2">
        <v>37</v>
      </c>
    </row>
    <row r="181" spans="2:19" x14ac:dyDescent="0.25">
      <c r="B181" s="2">
        <v>54</v>
      </c>
      <c r="L181" s="2">
        <v>27</v>
      </c>
    </row>
    <row r="182" spans="2:19" x14ac:dyDescent="0.25">
      <c r="B182" s="2">
        <v>27</v>
      </c>
      <c r="L182" s="2">
        <v>45</v>
      </c>
    </row>
    <row r="183" spans="2:19" x14ac:dyDescent="0.25">
      <c r="B183" s="2">
        <v>29</v>
      </c>
      <c r="L183" s="2">
        <v>49</v>
      </c>
    </row>
    <row r="184" spans="2:19" x14ac:dyDescent="0.25">
      <c r="B184" s="2">
        <v>55</v>
      </c>
      <c r="L184" s="2">
        <v>39</v>
      </c>
    </row>
    <row r="185" spans="2:19" x14ac:dyDescent="0.25">
      <c r="B185" s="2">
        <v>30</v>
      </c>
      <c r="L185" s="2">
        <v>42</v>
      </c>
    </row>
    <row r="186" spans="2:19" x14ac:dyDescent="0.25">
      <c r="B186" s="2">
        <v>48</v>
      </c>
      <c r="L186" s="2">
        <v>48</v>
      </c>
    </row>
    <row r="187" spans="2:19" x14ac:dyDescent="0.25">
      <c r="B187" s="2">
        <v>30</v>
      </c>
      <c r="L187" s="2">
        <v>44</v>
      </c>
    </row>
    <row r="188" spans="2:19" x14ac:dyDescent="0.25">
      <c r="B188" s="2">
        <v>37</v>
      </c>
      <c r="L188" s="2">
        <v>44</v>
      </c>
    </row>
    <row r="189" spans="2:19" x14ac:dyDescent="0.25">
      <c r="B189" s="2">
        <v>22</v>
      </c>
      <c r="L189" s="2">
        <v>50</v>
      </c>
    </row>
    <row r="190" spans="2:19" x14ac:dyDescent="0.25">
      <c r="B190" s="2">
        <v>47</v>
      </c>
      <c r="L190" s="2">
        <v>36</v>
      </c>
    </row>
    <row r="191" spans="2:19" x14ac:dyDescent="0.25">
      <c r="B191" s="2">
        <v>25</v>
      </c>
      <c r="L191" s="2">
        <v>32</v>
      </c>
    </row>
    <row r="192" spans="2:19" x14ac:dyDescent="0.25">
      <c r="B192" s="2">
        <v>50</v>
      </c>
      <c r="K192" s="84"/>
      <c r="L192" s="85"/>
      <c r="M192" s="85"/>
      <c r="N192" s="85"/>
      <c r="O192" s="85"/>
      <c r="P192" s="85"/>
      <c r="Q192" s="85"/>
      <c r="R192" s="85"/>
      <c r="S192" s="84"/>
    </row>
    <row r="193" spans="2:19" x14ac:dyDescent="0.25">
      <c r="B193" s="2">
        <v>49</v>
      </c>
      <c r="K193" s="86"/>
      <c r="L193" t="s">
        <v>52</v>
      </c>
      <c r="S193" s="84"/>
    </row>
    <row r="194" spans="2:19" x14ac:dyDescent="0.25">
      <c r="B194" s="2">
        <v>27</v>
      </c>
      <c r="J194" s="14"/>
      <c r="K194" s="86"/>
      <c r="S194" s="26"/>
    </row>
    <row r="195" spans="2:19" ht="13.8" thickBot="1" x14ac:dyDescent="0.3">
      <c r="B195" s="2">
        <v>37</v>
      </c>
      <c r="J195" s="14"/>
      <c r="K195" s="86"/>
      <c r="L195" t="s">
        <v>53</v>
      </c>
      <c r="S195" s="84"/>
    </row>
    <row r="196" spans="2:19" x14ac:dyDescent="0.25">
      <c r="B196" s="2">
        <v>64</v>
      </c>
      <c r="J196" s="14"/>
      <c r="K196" s="86"/>
      <c r="L196" s="21" t="s">
        <v>54</v>
      </c>
      <c r="M196" s="21" t="s">
        <v>49</v>
      </c>
      <c r="N196" s="21" t="s">
        <v>48</v>
      </c>
      <c r="O196" s="21" t="s">
        <v>50</v>
      </c>
      <c r="P196" s="21" t="s">
        <v>55</v>
      </c>
      <c r="S196" s="84"/>
    </row>
    <row r="197" spans="2:19" x14ac:dyDescent="0.25">
      <c r="B197" s="2">
        <v>40</v>
      </c>
      <c r="J197" s="14"/>
      <c r="K197" s="86"/>
      <c r="L197" s="88">
        <v>0</v>
      </c>
      <c r="M197" s="7">
        <v>190</v>
      </c>
      <c r="N197" s="7">
        <v>8370</v>
      </c>
      <c r="O197" s="34">
        <v>44.05263157894737</v>
      </c>
      <c r="P197" s="34">
        <v>115.36229462545241</v>
      </c>
      <c r="S197" s="84"/>
    </row>
    <row r="198" spans="2:19" x14ac:dyDescent="0.25">
      <c r="B198" s="2">
        <v>50</v>
      </c>
      <c r="J198" s="14"/>
      <c r="K198" s="86"/>
      <c r="L198" s="88" t="s">
        <v>15</v>
      </c>
      <c r="M198" s="7">
        <v>98</v>
      </c>
      <c r="N198" s="7">
        <v>3788</v>
      </c>
      <c r="O198" s="34">
        <v>38.653061224489797</v>
      </c>
      <c r="P198" s="34">
        <v>125.15674310961508</v>
      </c>
      <c r="S198" s="84"/>
    </row>
    <row r="199" spans="2:19" x14ac:dyDescent="0.25">
      <c r="B199" s="2">
        <v>27</v>
      </c>
      <c r="J199" s="14"/>
      <c r="K199" s="86"/>
      <c r="L199" s="88" t="s">
        <v>16</v>
      </c>
      <c r="M199" s="7">
        <v>47</v>
      </c>
      <c r="N199" s="7">
        <v>2026</v>
      </c>
      <c r="O199" s="34">
        <v>43.106382978723403</v>
      </c>
      <c r="P199" s="34">
        <v>137.31452358926933</v>
      </c>
      <c r="S199" s="84"/>
    </row>
    <row r="200" spans="2:19" x14ac:dyDescent="0.25">
      <c r="B200" s="2">
        <v>36</v>
      </c>
      <c r="J200" s="14"/>
      <c r="L200" s="88" t="s">
        <v>26</v>
      </c>
      <c r="M200" s="7">
        <v>23</v>
      </c>
      <c r="N200" s="7">
        <v>957</v>
      </c>
      <c r="O200" s="34">
        <v>41.608695652173914</v>
      </c>
      <c r="P200" s="34">
        <v>103.15810276679854</v>
      </c>
    </row>
    <row r="201" spans="2:19" x14ac:dyDescent="0.25">
      <c r="B201" s="2">
        <v>25</v>
      </c>
      <c r="L201" s="88" t="s">
        <v>32</v>
      </c>
      <c r="M201" s="7">
        <v>12</v>
      </c>
      <c r="N201" s="7">
        <v>399</v>
      </c>
      <c r="O201" s="34">
        <v>33.25</v>
      </c>
      <c r="P201" s="34">
        <v>41.840909090909093</v>
      </c>
    </row>
    <row r="202" spans="2:19" x14ac:dyDescent="0.25">
      <c r="B202" s="2">
        <v>49</v>
      </c>
      <c r="L202" s="88" t="s">
        <v>38</v>
      </c>
      <c r="M202" s="7">
        <v>4</v>
      </c>
      <c r="N202" s="7">
        <v>162</v>
      </c>
      <c r="O202" s="34">
        <v>40.5</v>
      </c>
      <c r="P202" s="34">
        <v>99.666666666666671</v>
      </c>
    </row>
    <row r="203" spans="2:19" ht="13.8" thickBot="1" x14ac:dyDescent="0.3">
      <c r="B203" s="2">
        <v>45</v>
      </c>
      <c r="L203" s="93" t="s">
        <v>27</v>
      </c>
      <c r="M203" s="20">
        <v>7</v>
      </c>
      <c r="N203" s="20">
        <v>294</v>
      </c>
      <c r="O203" s="35">
        <v>42</v>
      </c>
      <c r="P203" s="35">
        <v>294.66666666666669</v>
      </c>
    </row>
    <row r="204" spans="2:19" x14ac:dyDescent="0.25">
      <c r="B204" s="2">
        <v>43</v>
      </c>
    </row>
    <row r="205" spans="2:19" x14ac:dyDescent="0.25">
      <c r="B205" s="2">
        <v>34</v>
      </c>
    </row>
    <row r="206" spans="2:19" ht="13.8" thickBot="1" x14ac:dyDescent="0.3">
      <c r="B206" s="2">
        <v>53</v>
      </c>
      <c r="L206" t="s">
        <v>56</v>
      </c>
    </row>
    <row r="207" spans="2:19" x14ac:dyDescent="0.25">
      <c r="B207" s="2">
        <v>46</v>
      </c>
      <c r="L207" s="21" t="s">
        <v>57</v>
      </c>
      <c r="M207" s="21" t="s">
        <v>58</v>
      </c>
      <c r="N207" s="21" t="s">
        <v>59</v>
      </c>
      <c r="O207" s="21" t="s">
        <v>60</v>
      </c>
      <c r="P207" s="21" t="s">
        <v>61</v>
      </c>
      <c r="Q207" s="21" t="s">
        <v>62</v>
      </c>
      <c r="R207" s="21" t="s">
        <v>63</v>
      </c>
    </row>
    <row r="208" spans="2:19" x14ac:dyDescent="0.25">
      <c r="B208" s="2">
        <v>25</v>
      </c>
      <c r="L208" s="7" t="s">
        <v>64</v>
      </c>
      <c r="M208" s="34">
        <v>2887.0313999919526</v>
      </c>
      <c r="N208" s="7">
        <v>6</v>
      </c>
      <c r="O208" s="34">
        <v>481.17189999865877</v>
      </c>
      <c r="P208" s="91">
        <v>3.9940251991935787</v>
      </c>
      <c r="Q208" s="92">
        <v>6.8703980305978097E-4</v>
      </c>
      <c r="R208" s="34">
        <v>2.1228332610099967</v>
      </c>
    </row>
    <row r="209" spans="2:18" x14ac:dyDescent="0.25">
      <c r="B209" s="2">
        <v>48</v>
      </c>
      <c r="L209" s="7" t="s">
        <v>65</v>
      </c>
      <c r="M209" s="34">
        <v>45056.874111819125</v>
      </c>
      <c r="N209" s="7">
        <v>374</v>
      </c>
      <c r="O209" s="34">
        <v>120.47292543267146</v>
      </c>
      <c r="P209" s="34"/>
      <c r="Q209" s="34"/>
      <c r="R209" s="34"/>
    </row>
    <row r="210" spans="2:18" x14ac:dyDescent="0.25">
      <c r="B210" s="2">
        <v>31</v>
      </c>
      <c r="L210" s="7"/>
      <c r="M210" s="34"/>
      <c r="N210" s="7"/>
      <c r="O210" s="7"/>
      <c r="P210" s="7"/>
      <c r="Q210" s="7"/>
      <c r="R210" s="7"/>
    </row>
    <row r="211" spans="2:18" ht="13.8" thickBot="1" x14ac:dyDescent="0.3">
      <c r="B211" s="2">
        <v>37</v>
      </c>
      <c r="L211" s="20" t="s">
        <v>66</v>
      </c>
      <c r="M211" s="35">
        <v>47943.905511811077</v>
      </c>
      <c r="N211" s="20">
        <v>380</v>
      </c>
      <c r="O211" s="20"/>
      <c r="P211" s="20"/>
      <c r="Q211" s="20"/>
      <c r="R211" s="20"/>
    </row>
    <row r="212" spans="2:18" x14ac:dyDescent="0.25">
      <c r="B212" s="2">
        <v>44</v>
      </c>
    </row>
    <row r="213" spans="2:18" x14ac:dyDescent="0.25">
      <c r="B213" s="2">
        <v>51</v>
      </c>
    </row>
    <row r="214" spans="2:18" x14ac:dyDescent="0.25">
      <c r="B214" s="2">
        <v>45</v>
      </c>
    </row>
    <row r="215" spans="2:18" x14ac:dyDescent="0.25">
      <c r="B215" s="2">
        <v>48</v>
      </c>
    </row>
    <row r="216" spans="2:18" x14ac:dyDescent="0.25">
      <c r="B216" s="2">
        <v>53</v>
      </c>
    </row>
    <row r="217" spans="2:18" x14ac:dyDescent="0.25">
      <c r="B217" s="2">
        <v>42</v>
      </c>
    </row>
    <row r="218" spans="2:18" x14ac:dyDescent="0.25">
      <c r="B218" s="2">
        <v>54</v>
      </c>
    </row>
    <row r="219" spans="2:18" x14ac:dyDescent="0.25">
      <c r="B219" s="2">
        <v>58</v>
      </c>
    </row>
    <row r="220" spans="2:18" x14ac:dyDescent="0.25">
      <c r="B220" s="2">
        <v>21</v>
      </c>
    </row>
    <row r="221" spans="2:18" x14ac:dyDescent="0.25">
      <c r="B221" s="2">
        <v>47</v>
      </c>
    </row>
    <row r="222" spans="2:18" x14ac:dyDescent="0.25">
      <c r="B222" s="2">
        <v>58</v>
      </c>
    </row>
    <row r="223" spans="2:18" x14ac:dyDescent="0.25">
      <c r="B223" s="2">
        <v>38</v>
      </c>
    </row>
    <row r="224" spans="2:18" x14ac:dyDescent="0.25">
      <c r="B224" s="2">
        <v>52</v>
      </c>
    </row>
    <row r="225" spans="2:2" x14ac:dyDescent="0.25">
      <c r="B225" s="2">
        <v>40</v>
      </c>
    </row>
    <row r="226" spans="2:2" x14ac:dyDescent="0.25">
      <c r="B226" s="2">
        <v>53</v>
      </c>
    </row>
    <row r="227" spans="2:2" x14ac:dyDescent="0.25">
      <c r="B227" s="2">
        <v>54</v>
      </c>
    </row>
    <row r="228" spans="2:2" x14ac:dyDescent="0.25">
      <c r="B228" s="2">
        <v>54</v>
      </c>
    </row>
    <row r="229" spans="2:2" x14ac:dyDescent="0.25">
      <c r="B229" s="2">
        <v>51</v>
      </c>
    </row>
    <row r="230" spans="2:2" x14ac:dyDescent="0.25">
      <c r="B230" s="2">
        <v>25</v>
      </c>
    </row>
    <row r="231" spans="2:2" x14ac:dyDescent="0.25">
      <c r="B231" s="2">
        <v>51</v>
      </c>
    </row>
    <row r="232" spans="2:2" x14ac:dyDescent="0.25">
      <c r="B232" s="2">
        <v>23</v>
      </c>
    </row>
    <row r="233" spans="2:2" x14ac:dyDescent="0.25">
      <c r="B233" s="2">
        <v>25</v>
      </c>
    </row>
    <row r="234" spans="2:2" x14ac:dyDescent="0.25">
      <c r="B234" s="2">
        <v>49</v>
      </c>
    </row>
    <row r="235" spans="2:2" x14ac:dyDescent="0.25">
      <c r="B235" s="2">
        <v>58</v>
      </c>
    </row>
    <row r="236" spans="2:2" x14ac:dyDescent="0.25">
      <c r="B236" s="2">
        <v>30</v>
      </c>
    </row>
    <row r="237" spans="2:2" x14ac:dyDescent="0.25">
      <c r="B237" s="2">
        <v>48</v>
      </c>
    </row>
    <row r="238" spans="2:2" x14ac:dyDescent="0.25">
      <c r="B238" s="2">
        <v>50</v>
      </c>
    </row>
    <row r="239" spans="2:2" x14ac:dyDescent="0.25">
      <c r="B239" s="2">
        <v>27</v>
      </c>
    </row>
    <row r="240" spans="2:2" x14ac:dyDescent="0.25">
      <c r="B240" s="2">
        <v>26</v>
      </c>
    </row>
    <row r="241" spans="2:2" x14ac:dyDescent="0.25">
      <c r="B241" s="2">
        <v>21</v>
      </c>
    </row>
    <row r="242" spans="2:2" x14ac:dyDescent="0.25">
      <c r="B242" s="2">
        <v>57</v>
      </c>
    </row>
    <row r="243" spans="2:2" x14ac:dyDescent="0.25">
      <c r="B243" s="2">
        <v>34</v>
      </c>
    </row>
    <row r="244" spans="2:2" x14ac:dyDescent="0.25">
      <c r="B244" s="2">
        <v>50</v>
      </c>
    </row>
    <row r="245" spans="2:2" x14ac:dyDescent="0.25">
      <c r="B245" s="2">
        <v>45</v>
      </c>
    </row>
    <row r="246" spans="2:2" x14ac:dyDescent="0.25">
      <c r="B246" s="2">
        <v>31</v>
      </c>
    </row>
    <row r="247" spans="2:2" x14ac:dyDescent="0.25">
      <c r="B247" s="2">
        <v>38</v>
      </c>
    </row>
    <row r="248" spans="2:2" x14ac:dyDescent="0.25">
      <c r="B248" s="2">
        <v>28</v>
      </c>
    </row>
    <row r="249" spans="2:2" x14ac:dyDescent="0.25">
      <c r="B249" s="2">
        <v>55</v>
      </c>
    </row>
    <row r="250" spans="2:2" x14ac:dyDescent="0.25">
      <c r="B250" s="2">
        <v>44</v>
      </c>
    </row>
    <row r="251" spans="2:2" x14ac:dyDescent="0.25">
      <c r="B251" s="2">
        <v>29</v>
      </c>
    </row>
    <row r="252" spans="2:2" x14ac:dyDescent="0.25">
      <c r="B252" s="2">
        <v>55</v>
      </c>
    </row>
    <row r="253" spans="2:2" x14ac:dyDescent="0.25">
      <c r="B253" s="2">
        <v>43</v>
      </c>
    </row>
    <row r="254" spans="2:2" x14ac:dyDescent="0.25">
      <c r="B254" s="2">
        <v>39</v>
      </c>
    </row>
    <row r="255" spans="2:2" x14ac:dyDescent="0.25">
      <c r="B255" s="2">
        <v>32</v>
      </c>
    </row>
    <row r="256" spans="2:2" x14ac:dyDescent="0.25">
      <c r="B256" s="2">
        <v>34</v>
      </c>
    </row>
    <row r="257" spans="2:2" x14ac:dyDescent="0.25">
      <c r="B257" s="2">
        <v>23</v>
      </c>
    </row>
    <row r="258" spans="2:2" x14ac:dyDescent="0.25">
      <c r="B258" s="2">
        <v>45</v>
      </c>
    </row>
    <row r="259" spans="2:2" x14ac:dyDescent="0.25">
      <c r="B259" s="2">
        <v>48</v>
      </c>
    </row>
    <row r="260" spans="2:2" x14ac:dyDescent="0.25">
      <c r="B260" s="2">
        <v>50</v>
      </c>
    </row>
    <row r="261" spans="2:2" x14ac:dyDescent="0.25">
      <c r="B261" s="2">
        <v>29</v>
      </c>
    </row>
    <row r="262" spans="2:2" x14ac:dyDescent="0.25">
      <c r="B262" s="2">
        <v>62</v>
      </c>
    </row>
    <row r="263" spans="2:2" x14ac:dyDescent="0.25">
      <c r="B263" s="2">
        <v>26</v>
      </c>
    </row>
    <row r="264" spans="2:2" x14ac:dyDescent="0.25">
      <c r="B264" s="2">
        <v>51</v>
      </c>
    </row>
    <row r="265" spans="2:2" x14ac:dyDescent="0.25">
      <c r="B265" s="2">
        <v>48</v>
      </c>
    </row>
    <row r="266" spans="2:2" x14ac:dyDescent="0.25">
      <c r="B266" s="2">
        <v>25</v>
      </c>
    </row>
    <row r="267" spans="2:2" x14ac:dyDescent="0.25">
      <c r="B267" s="2">
        <v>39</v>
      </c>
    </row>
    <row r="268" spans="2:2" x14ac:dyDescent="0.25">
      <c r="B268" s="2">
        <v>23</v>
      </c>
    </row>
    <row r="269" spans="2:2" x14ac:dyDescent="0.25">
      <c r="B269" s="2">
        <v>50</v>
      </c>
    </row>
    <row r="270" spans="2:2" x14ac:dyDescent="0.25">
      <c r="B270" s="2">
        <v>56</v>
      </c>
    </row>
    <row r="271" spans="2:2" x14ac:dyDescent="0.25">
      <c r="B271" s="2">
        <v>30</v>
      </c>
    </row>
    <row r="272" spans="2:2" x14ac:dyDescent="0.25">
      <c r="B272" s="2">
        <v>54</v>
      </c>
    </row>
    <row r="273" spans="2:2" x14ac:dyDescent="0.25">
      <c r="B273" s="2">
        <v>45</v>
      </c>
    </row>
    <row r="274" spans="2:2" x14ac:dyDescent="0.25">
      <c r="B274" s="2">
        <v>47</v>
      </c>
    </row>
    <row r="275" spans="2:2" x14ac:dyDescent="0.25">
      <c r="B275" s="2">
        <v>42</v>
      </c>
    </row>
    <row r="276" spans="2:2" x14ac:dyDescent="0.25">
      <c r="B276" s="2">
        <v>59</v>
      </c>
    </row>
    <row r="277" spans="2:2" x14ac:dyDescent="0.25">
      <c r="B277" s="2">
        <v>37</v>
      </c>
    </row>
    <row r="278" spans="2:2" x14ac:dyDescent="0.25">
      <c r="B278" s="2">
        <v>27</v>
      </c>
    </row>
    <row r="279" spans="2:2" x14ac:dyDescent="0.25">
      <c r="B279" s="2">
        <v>59</v>
      </c>
    </row>
    <row r="280" spans="2:2" x14ac:dyDescent="0.25">
      <c r="B280" s="2">
        <v>56</v>
      </c>
    </row>
    <row r="281" spans="2:2" x14ac:dyDescent="0.25">
      <c r="B281" s="2">
        <v>45</v>
      </c>
    </row>
    <row r="282" spans="2:2" x14ac:dyDescent="0.25">
      <c r="B282" s="2">
        <v>49</v>
      </c>
    </row>
    <row r="283" spans="2:2" x14ac:dyDescent="0.25">
      <c r="B283" s="2">
        <v>54</v>
      </c>
    </row>
    <row r="284" spans="2:2" x14ac:dyDescent="0.25">
      <c r="B284" s="2">
        <v>39</v>
      </c>
    </row>
    <row r="285" spans="2:2" x14ac:dyDescent="0.25">
      <c r="B285" s="2">
        <v>58</v>
      </c>
    </row>
    <row r="286" spans="2:2" x14ac:dyDescent="0.25">
      <c r="B286" s="2">
        <v>31</v>
      </c>
    </row>
    <row r="287" spans="2:2" x14ac:dyDescent="0.25">
      <c r="B287" s="2">
        <v>42</v>
      </c>
    </row>
    <row r="288" spans="2:2" x14ac:dyDescent="0.25">
      <c r="B288" s="2">
        <v>48</v>
      </c>
    </row>
    <row r="289" spans="2:2" x14ac:dyDescent="0.25">
      <c r="B289" s="2">
        <v>36</v>
      </c>
    </row>
    <row r="290" spans="2:2" x14ac:dyDescent="0.25">
      <c r="B290" s="2">
        <v>59</v>
      </c>
    </row>
    <row r="291" spans="2:2" x14ac:dyDescent="0.25">
      <c r="B291" s="2">
        <v>44</v>
      </c>
    </row>
    <row r="292" spans="2:2" x14ac:dyDescent="0.25">
      <c r="B292" s="2">
        <v>46</v>
      </c>
    </row>
    <row r="293" spans="2:2" x14ac:dyDescent="0.25">
      <c r="B293" s="2">
        <v>43</v>
      </c>
    </row>
    <row r="294" spans="2:2" x14ac:dyDescent="0.25">
      <c r="B294" s="2">
        <v>27</v>
      </c>
    </row>
    <row r="295" spans="2:2" x14ac:dyDescent="0.25">
      <c r="B295" s="2">
        <v>54</v>
      </c>
    </row>
    <row r="296" spans="2:2" x14ac:dyDescent="0.25">
      <c r="B296" s="2">
        <v>50</v>
      </c>
    </row>
    <row r="297" spans="2:2" x14ac:dyDescent="0.25">
      <c r="B297" s="2">
        <v>30</v>
      </c>
    </row>
    <row r="298" spans="2:2" x14ac:dyDescent="0.25">
      <c r="B298" s="2">
        <v>44</v>
      </c>
    </row>
    <row r="299" spans="2:2" x14ac:dyDescent="0.25">
      <c r="B299" s="2">
        <v>50</v>
      </c>
    </row>
    <row r="300" spans="2:2" x14ac:dyDescent="0.25">
      <c r="B300" s="2">
        <v>36</v>
      </c>
    </row>
    <row r="301" spans="2:2" x14ac:dyDescent="0.25">
      <c r="B301" s="2">
        <v>32</v>
      </c>
    </row>
    <row r="302" spans="2:2" x14ac:dyDescent="0.25">
      <c r="B302" s="2">
        <v>42</v>
      </c>
    </row>
    <row r="303" spans="2:2" x14ac:dyDescent="0.25">
      <c r="B303" s="2">
        <v>45</v>
      </c>
    </row>
    <row r="304" spans="2:2" x14ac:dyDescent="0.25">
      <c r="B304" s="2">
        <v>26</v>
      </c>
    </row>
    <row r="305" spans="1:19" x14ac:dyDescent="0.25">
      <c r="B305" s="2">
        <v>33</v>
      </c>
    </row>
    <row r="307" spans="1:19" x14ac:dyDescent="0.25">
      <c r="A307" t="s">
        <v>52</v>
      </c>
      <c r="L307" s="82"/>
      <c r="M307" s="82"/>
      <c r="N307" s="82"/>
      <c r="O307" s="82"/>
      <c r="P307" s="82"/>
      <c r="Q307" s="82"/>
      <c r="R307" s="82"/>
    </row>
    <row r="308" spans="1:19" x14ac:dyDescent="0.25">
      <c r="K308" s="14"/>
      <c r="L308" s="82"/>
      <c r="M308" s="82"/>
      <c r="N308" s="82"/>
      <c r="O308" s="82"/>
      <c r="P308" s="82"/>
      <c r="Q308" s="82"/>
      <c r="R308" s="82"/>
    </row>
    <row r="309" spans="1:19" ht="13.8" thickBot="1" x14ac:dyDescent="0.3">
      <c r="A309" t="s">
        <v>53</v>
      </c>
      <c r="K309" s="14"/>
      <c r="L309" s="82"/>
      <c r="M309" s="82"/>
      <c r="N309" s="82"/>
      <c r="O309" s="82"/>
      <c r="P309" s="82"/>
      <c r="Q309" s="82"/>
      <c r="R309" s="82"/>
      <c r="S309" s="6"/>
    </row>
    <row r="310" spans="1:19" x14ac:dyDescent="0.25">
      <c r="A310" s="21" t="s">
        <v>54</v>
      </c>
      <c r="B310" s="21" t="s">
        <v>49</v>
      </c>
      <c r="C310" s="21" t="s">
        <v>48</v>
      </c>
      <c r="D310" s="21" t="s">
        <v>50</v>
      </c>
      <c r="E310" s="21" t="s">
        <v>55</v>
      </c>
      <c r="K310" s="14"/>
      <c r="L310" s="83"/>
      <c r="M310" s="83"/>
      <c r="N310" s="83"/>
      <c r="O310" s="83"/>
      <c r="P310" s="83"/>
      <c r="Q310" s="82"/>
      <c r="R310" s="82"/>
    </row>
    <row r="311" spans="1:19" x14ac:dyDescent="0.25">
      <c r="A311" s="19">
        <v>0</v>
      </c>
      <c r="B311" s="7">
        <v>304</v>
      </c>
      <c r="C311" s="7">
        <v>12826</v>
      </c>
      <c r="D311" s="34">
        <v>42.190789473684212</v>
      </c>
      <c r="E311" s="34">
        <v>122.13509640437719</v>
      </c>
      <c r="K311" s="14"/>
      <c r="L311" s="22"/>
      <c r="M311" s="7"/>
      <c r="N311" s="7"/>
      <c r="O311" s="71"/>
      <c r="P311" s="34"/>
      <c r="Q311" s="82"/>
      <c r="R311" s="82"/>
    </row>
    <row r="312" spans="1:19" x14ac:dyDescent="0.25">
      <c r="A312" s="19" t="s">
        <v>15</v>
      </c>
      <c r="B312" s="7">
        <v>55</v>
      </c>
      <c r="C312" s="7">
        <v>2304</v>
      </c>
      <c r="D312" s="34">
        <v>41.890909090909091</v>
      </c>
      <c r="E312" s="34">
        <v>145.72861952861962</v>
      </c>
      <c r="K312" s="14"/>
      <c r="L312" s="23"/>
      <c r="M312" s="7"/>
      <c r="N312" s="7"/>
      <c r="O312" s="71"/>
      <c r="P312" s="34"/>
      <c r="Q312" s="82"/>
      <c r="R312" s="82"/>
    </row>
    <row r="313" spans="1:19" x14ac:dyDescent="0.25">
      <c r="A313" s="19" t="s">
        <v>16</v>
      </c>
      <c r="B313" s="7">
        <v>14</v>
      </c>
      <c r="C313" s="7">
        <v>516</v>
      </c>
      <c r="D313" s="34">
        <v>36.857142857142854</v>
      </c>
      <c r="E313" s="34">
        <v>127.20879120879125</v>
      </c>
      <c r="K313" s="14"/>
      <c r="L313" s="23"/>
      <c r="M313" s="7"/>
      <c r="N313" s="7"/>
      <c r="O313" s="71"/>
      <c r="P313" s="34"/>
      <c r="Q313" s="82"/>
      <c r="R313" s="82"/>
    </row>
    <row r="314" spans="1:19" ht="13.8" thickBot="1" x14ac:dyDescent="0.3">
      <c r="A314" s="19" t="s">
        <v>26</v>
      </c>
      <c r="B314" s="20">
        <v>8</v>
      </c>
      <c r="C314" s="20">
        <v>350</v>
      </c>
      <c r="D314" s="35">
        <v>43.75</v>
      </c>
      <c r="E314" s="35">
        <v>143.92857142857142</v>
      </c>
      <c r="K314" s="14"/>
      <c r="L314" s="23"/>
      <c r="M314" s="7"/>
      <c r="N314" s="7"/>
      <c r="O314" s="71"/>
      <c r="P314" s="34"/>
      <c r="Q314" s="82"/>
      <c r="R314" s="82"/>
    </row>
    <row r="315" spans="1:19" x14ac:dyDescent="0.25">
      <c r="L315" s="23"/>
      <c r="M315" s="7"/>
      <c r="N315" s="7"/>
      <c r="O315" s="71"/>
      <c r="P315" s="34"/>
      <c r="Q315" s="82"/>
      <c r="R315" s="82"/>
    </row>
    <row r="316" spans="1:19" x14ac:dyDescent="0.25">
      <c r="L316" s="23"/>
      <c r="M316" s="7"/>
      <c r="N316" s="7"/>
      <c r="O316" s="71"/>
      <c r="P316" s="34"/>
      <c r="Q316" s="82"/>
      <c r="R316" s="82"/>
    </row>
    <row r="317" spans="1:19" ht="13.8" thickBot="1" x14ac:dyDescent="0.3">
      <c r="A317" t="s">
        <v>56</v>
      </c>
      <c r="L317" s="23"/>
      <c r="M317" s="7"/>
      <c r="N317" s="7"/>
      <c r="O317" s="71"/>
      <c r="P317" s="34"/>
      <c r="Q317" s="82"/>
      <c r="R317" s="82"/>
    </row>
    <row r="318" spans="1:19" x14ac:dyDescent="0.25">
      <c r="A318" s="21" t="s">
        <v>57</v>
      </c>
      <c r="B318" s="21" t="s">
        <v>58</v>
      </c>
      <c r="C318" s="21" t="s">
        <v>59</v>
      </c>
      <c r="D318" s="21" t="s">
        <v>60</v>
      </c>
      <c r="E318" s="21" t="s">
        <v>61</v>
      </c>
      <c r="F318" s="21" t="s">
        <v>62</v>
      </c>
      <c r="G318" s="21" t="s">
        <v>63</v>
      </c>
      <c r="L318" s="82"/>
      <c r="M318" s="82"/>
      <c r="N318" s="82"/>
      <c r="O318" s="82"/>
      <c r="P318" s="82"/>
      <c r="Q318" s="82"/>
      <c r="R318" s="82"/>
    </row>
    <row r="319" spans="1:19" x14ac:dyDescent="0.25">
      <c r="A319" s="7" t="s">
        <v>64</v>
      </c>
      <c r="B319" s="34">
        <v>406.41156102495006</v>
      </c>
      <c r="C319" s="7">
        <v>3</v>
      </c>
      <c r="D319" s="34">
        <v>135.47052034165003</v>
      </c>
      <c r="E319" s="34">
        <v>1.0743600876746997</v>
      </c>
      <c r="F319" s="94">
        <v>0.3598458350631219</v>
      </c>
      <c r="G319" s="34">
        <v>2.6285825609892717</v>
      </c>
      <c r="L319" s="82"/>
      <c r="M319" s="82"/>
      <c r="N319" s="82"/>
      <c r="O319" s="82"/>
      <c r="P319" s="82"/>
      <c r="Q319" s="82"/>
      <c r="R319" s="82"/>
    </row>
    <row r="320" spans="1:19" x14ac:dyDescent="0.25">
      <c r="A320" s="7" t="s">
        <v>65</v>
      </c>
      <c r="B320" s="34">
        <v>47537.493950786098</v>
      </c>
      <c r="C320" s="7">
        <v>377</v>
      </c>
      <c r="D320" s="34">
        <v>126.09414841057321</v>
      </c>
      <c r="E320" s="34"/>
      <c r="F320" s="34"/>
      <c r="G320" s="34"/>
      <c r="L320" s="82"/>
      <c r="M320" s="82"/>
      <c r="N320" s="82"/>
      <c r="O320" s="82"/>
      <c r="P320" s="82"/>
      <c r="Q320" s="82"/>
      <c r="R320" s="82"/>
    </row>
    <row r="321" spans="1:18" x14ac:dyDescent="0.25">
      <c r="A321" s="7"/>
      <c r="B321" s="34"/>
      <c r="C321" s="7"/>
      <c r="D321" s="7"/>
      <c r="E321" s="7"/>
      <c r="F321" s="7"/>
      <c r="G321" s="7"/>
      <c r="L321" s="83"/>
      <c r="M321" s="83"/>
      <c r="N321" s="83"/>
      <c r="O321" s="83"/>
      <c r="P321" s="83"/>
      <c r="Q321" s="83"/>
      <c r="R321" s="83"/>
    </row>
    <row r="322" spans="1:18" ht="13.8" thickBot="1" x14ac:dyDescent="0.3">
      <c r="A322" s="20" t="s">
        <v>66</v>
      </c>
      <c r="B322" s="35">
        <v>47943.905511811048</v>
      </c>
      <c r="C322" s="20">
        <v>380</v>
      </c>
      <c r="D322" s="20"/>
      <c r="E322" s="20"/>
      <c r="F322" s="20"/>
      <c r="G322" s="20"/>
      <c r="L322" s="7"/>
      <c r="M322" s="7"/>
      <c r="N322" s="7"/>
      <c r="O322" s="34"/>
      <c r="P322" s="34"/>
      <c r="Q322" s="81"/>
      <c r="R322" s="34"/>
    </row>
    <row r="323" spans="1:18" x14ac:dyDescent="0.25">
      <c r="L323" s="7"/>
      <c r="M323" s="7"/>
      <c r="N323" s="7"/>
      <c r="O323" s="34"/>
      <c r="P323" s="7"/>
      <c r="Q323" s="7"/>
      <c r="R323" s="7"/>
    </row>
    <row r="324" spans="1:18" x14ac:dyDescent="0.25">
      <c r="L324" s="7"/>
      <c r="M324" s="7"/>
      <c r="N324" s="7"/>
      <c r="O324" s="7"/>
      <c r="P324" s="7"/>
      <c r="Q324" s="7"/>
      <c r="R324" s="7"/>
    </row>
    <row r="325" spans="1:18" x14ac:dyDescent="0.25">
      <c r="L325" s="7"/>
      <c r="M325" s="7"/>
      <c r="N325" s="7"/>
      <c r="O325" s="7"/>
      <c r="P325" s="7"/>
      <c r="Q325" s="7"/>
      <c r="R325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165"/>
  <sheetViews>
    <sheetView topLeftCell="K16" workbookViewId="0">
      <selection activeCell="K1" sqref="K1"/>
    </sheetView>
  </sheetViews>
  <sheetFormatPr defaultRowHeight="13.2" x14ac:dyDescent="0.25"/>
  <cols>
    <col min="1" max="1" width="24.109375" customWidth="1"/>
    <col min="2" max="2" width="16" bestFit="1" customWidth="1"/>
    <col min="3" max="3" width="6.33203125" customWidth="1"/>
    <col min="4" max="4" width="7.88671875" customWidth="1"/>
    <col min="5" max="5" width="7.5546875" customWidth="1"/>
    <col min="6" max="6" width="7.33203125" customWidth="1"/>
    <col min="7" max="7" width="7.44140625" customWidth="1"/>
    <col min="8" max="8" width="6.5546875" customWidth="1"/>
    <col min="9" max="9" width="10.6640625" bestFit="1" customWidth="1"/>
    <col min="11" max="11" width="11.77734375" customWidth="1"/>
    <col min="13" max="14" width="11" customWidth="1"/>
    <col min="19" max="19" width="27.44140625" customWidth="1"/>
    <col min="20" max="20" width="16" bestFit="1" customWidth="1"/>
    <col min="21" max="21" width="7.44140625" customWidth="1"/>
    <col min="22" max="22" width="5.5546875" customWidth="1"/>
    <col min="23" max="23" width="8.44140625" customWidth="1"/>
    <col min="24" max="25" width="5.5546875" customWidth="1"/>
    <col min="26" max="26" width="7.5546875" customWidth="1"/>
    <col min="27" max="27" width="10.6640625" customWidth="1"/>
  </cols>
  <sheetData>
    <row r="1" spans="1:33" x14ac:dyDescent="0.25">
      <c r="A1" s="11" t="s">
        <v>8</v>
      </c>
      <c r="B1" s="9"/>
      <c r="C1" s="9"/>
      <c r="D1" s="9"/>
      <c r="E1" s="9"/>
      <c r="K1" s="95" t="s">
        <v>109</v>
      </c>
      <c r="M1" s="1" t="s">
        <v>4</v>
      </c>
      <c r="N1" s="1" t="s">
        <v>2</v>
      </c>
      <c r="O1" s="11" t="s">
        <v>8</v>
      </c>
      <c r="P1" s="11" t="s">
        <v>9</v>
      </c>
      <c r="AG1">
        <v>8</v>
      </c>
    </row>
    <row r="2" spans="1:33" x14ac:dyDescent="0.25">
      <c r="M2" s="2" t="s">
        <v>12</v>
      </c>
      <c r="N2" s="2" t="s">
        <v>10</v>
      </c>
      <c r="O2" s="3" t="s">
        <v>15</v>
      </c>
      <c r="P2" s="3" t="s">
        <v>16</v>
      </c>
    </row>
    <row r="3" spans="1:33" x14ac:dyDescent="0.25">
      <c r="M3" s="2" t="s">
        <v>12</v>
      </c>
      <c r="N3" s="2" t="s">
        <v>17</v>
      </c>
      <c r="O3" s="2">
        <v>0</v>
      </c>
      <c r="P3" s="3" t="s">
        <v>15</v>
      </c>
    </row>
    <row r="4" spans="1:33" x14ac:dyDescent="0.25">
      <c r="M4" s="2" t="s">
        <v>12</v>
      </c>
      <c r="N4" s="2" t="s">
        <v>10</v>
      </c>
      <c r="O4" s="2">
        <v>0</v>
      </c>
      <c r="P4" s="3" t="s">
        <v>16</v>
      </c>
    </row>
    <row r="5" spans="1:33" x14ac:dyDescent="0.25">
      <c r="M5" s="2" t="s">
        <v>12</v>
      </c>
      <c r="N5" s="2" t="s">
        <v>17</v>
      </c>
      <c r="O5" s="2">
        <v>0</v>
      </c>
      <c r="P5" s="2">
        <v>0</v>
      </c>
    </row>
    <row r="6" spans="1:33" x14ac:dyDescent="0.25">
      <c r="A6" s="39" t="s">
        <v>70</v>
      </c>
      <c r="B6" s="39" t="s">
        <v>69</v>
      </c>
      <c r="M6" s="2" t="s">
        <v>12</v>
      </c>
      <c r="N6" s="2" t="s">
        <v>10</v>
      </c>
      <c r="O6" s="2">
        <v>0</v>
      </c>
      <c r="P6" s="3" t="s">
        <v>16</v>
      </c>
      <c r="S6" s="39" t="s">
        <v>70</v>
      </c>
      <c r="T6" s="39" t="s">
        <v>69</v>
      </c>
    </row>
    <row r="7" spans="1:33" x14ac:dyDescent="0.25">
      <c r="A7" s="39" t="s">
        <v>67</v>
      </c>
      <c r="B7">
        <v>0</v>
      </c>
      <c r="C7" t="s">
        <v>15</v>
      </c>
      <c r="D7" t="s">
        <v>16</v>
      </c>
      <c r="E7" t="s">
        <v>26</v>
      </c>
      <c r="F7" t="s">
        <v>68</v>
      </c>
      <c r="M7" s="2" t="s">
        <v>12</v>
      </c>
      <c r="N7" s="2" t="s">
        <v>10</v>
      </c>
      <c r="O7" s="2">
        <v>0</v>
      </c>
      <c r="P7" s="3" t="s">
        <v>15</v>
      </c>
      <c r="S7" s="39" t="s">
        <v>67</v>
      </c>
      <c r="T7">
        <v>0</v>
      </c>
      <c r="U7" t="s">
        <v>15</v>
      </c>
      <c r="V7" t="s">
        <v>16</v>
      </c>
      <c r="W7" t="s">
        <v>68</v>
      </c>
    </row>
    <row r="8" spans="1:33" x14ac:dyDescent="0.25">
      <c r="A8" s="40" t="s">
        <v>10</v>
      </c>
      <c r="B8" s="41">
        <v>98</v>
      </c>
      <c r="C8" s="41">
        <v>16</v>
      </c>
      <c r="D8" s="41">
        <v>2</v>
      </c>
      <c r="E8" s="41">
        <v>2</v>
      </c>
      <c r="F8" s="41">
        <v>118</v>
      </c>
      <c r="M8" s="2" t="s">
        <v>12</v>
      </c>
      <c r="N8" s="2" t="s">
        <v>10</v>
      </c>
      <c r="O8" s="3" t="s">
        <v>15</v>
      </c>
      <c r="P8" s="3" t="s">
        <v>15</v>
      </c>
      <c r="S8" s="40" t="s">
        <v>10</v>
      </c>
      <c r="T8" s="41">
        <v>85</v>
      </c>
      <c r="U8" s="41">
        <v>16</v>
      </c>
      <c r="V8" s="41">
        <v>2</v>
      </c>
      <c r="W8" s="41">
        <v>103</v>
      </c>
    </row>
    <row r="9" spans="1:33" x14ac:dyDescent="0.25">
      <c r="A9" s="40" t="s">
        <v>17</v>
      </c>
      <c r="B9" s="41">
        <v>206</v>
      </c>
      <c r="C9" s="41">
        <v>39</v>
      </c>
      <c r="D9" s="41">
        <v>12</v>
      </c>
      <c r="E9" s="41">
        <v>6</v>
      </c>
      <c r="F9" s="41">
        <v>263</v>
      </c>
      <c r="M9" s="2" t="s">
        <v>12</v>
      </c>
      <c r="N9" s="2" t="s">
        <v>17</v>
      </c>
      <c r="O9" s="2">
        <v>0</v>
      </c>
      <c r="P9" s="2">
        <v>0</v>
      </c>
      <c r="S9" s="40" t="s">
        <v>17</v>
      </c>
      <c r="T9" s="41">
        <v>51</v>
      </c>
      <c r="U9" s="41">
        <v>6</v>
      </c>
      <c r="V9" s="41">
        <v>4</v>
      </c>
      <c r="W9" s="41">
        <v>61</v>
      </c>
    </row>
    <row r="10" spans="1:33" x14ac:dyDescent="0.25">
      <c r="A10" s="40" t="s">
        <v>68</v>
      </c>
      <c r="B10" s="41">
        <v>304</v>
      </c>
      <c r="C10" s="41">
        <v>55</v>
      </c>
      <c r="D10" s="41">
        <v>14</v>
      </c>
      <c r="E10" s="41">
        <v>8</v>
      </c>
      <c r="F10" s="41">
        <v>381</v>
      </c>
      <c r="M10" s="2" t="s">
        <v>12</v>
      </c>
      <c r="N10" s="2" t="s">
        <v>10</v>
      </c>
      <c r="O10" s="3" t="s">
        <v>15</v>
      </c>
      <c r="P10" s="2" t="s">
        <v>26</v>
      </c>
      <c r="S10" s="40" t="s">
        <v>68</v>
      </c>
      <c r="T10" s="41">
        <v>136</v>
      </c>
      <c r="U10" s="41">
        <v>22</v>
      </c>
      <c r="V10" s="41">
        <v>6</v>
      </c>
      <c r="W10" s="41">
        <v>164</v>
      </c>
    </row>
    <row r="11" spans="1:33" x14ac:dyDescent="0.25">
      <c r="M11" s="2" t="s">
        <v>12</v>
      </c>
      <c r="N11" s="2" t="s">
        <v>10</v>
      </c>
      <c r="O11" s="2">
        <v>0</v>
      </c>
      <c r="P11" s="2">
        <v>0</v>
      </c>
    </row>
    <row r="12" spans="1:33" x14ac:dyDescent="0.25">
      <c r="M12" s="2" t="s">
        <v>12</v>
      </c>
      <c r="N12" s="2" t="s">
        <v>10</v>
      </c>
      <c r="O12" s="2">
        <v>0</v>
      </c>
      <c r="P12" s="2">
        <v>0</v>
      </c>
    </row>
    <row r="13" spans="1:33" x14ac:dyDescent="0.25">
      <c r="M13" s="2" t="s">
        <v>12</v>
      </c>
      <c r="N13" s="2" t="s">
        <v>10</v>
      </c>
      <c r="O13" s="2">
        <v>0</v>
      </c>
      <c r="P13" s="3" t="s">
        <v>15</v>
      </c>
      <c r="S13" s="38" t="s">
        <v>71</v>
      </c>
      <c r="T13" s="19" t="s">
        <v>73</v>
      </c>
      <c r="U13" s="19" t="s">
        <v>15</v>
      </c>
      <c r="V13" s="19" t="s">
        <v>16</v>
      </c>
      <c r="W13" s="19" t="s">
        <v>26</v>
      </c>
      <c r="X13" s="38" t="s">
        <v>72</v>
      </c>
    </row>
    <row r="14" spans="1:33" x14ac:dyDescent="0.25">
      <c r="A14" s="38" t="s">
        <v>71</v>
      </c>
      <c r="B14" s="19" t="s">
        <v>73</v>
      </c>
      <c r="C14" s="19" t="s">
        <v>15</v>
      </c>
      <c r="D14" s="19" t="s">
        <v>16</v>
      </c>
      <c r="E14" s="19" t="s">
        <v>26</v>
      </c>
      <c r="F14" s="38" t="s">
        <v>72</v>
      </c>
      <c r="M14" s="2" t="s">
        <v>12</v>
      </c>
      <c r="N14" s="2" t="s">
        <v>10</v>
      </c>
      <c r="O14" s="2">
        <v>0</v>
      </c>
      <c r="P14" s="2">
        <v>0</v>
      </c>
      <c r="S14" s="42" t="s">
        <v>10</v>
      </c>
      <c r="T14" s="41">
        <v>85</v>
      </c>
      <c r="U14" s="41">
        <v>16</v>
      </c>
      <c r="V14" s="41">
        <v>2</v>
      </c>
      <c r="W14" s="41">
        <v>0</v>
      </c>
      <c r="X14" s="41">
        <f>SUM(T14:W14)</f>
        <v>103</v>
      </c>
    </row>
    <row r="15" spans="1:33" x14ac:dyDescent="0.25">
      <c r="A15" s="42" t="s">
        <v>10</v>
      </c>
      <c r="B15" s="43">
        <v>98</v>
      </c>
      <c r="C15" s="44">
        <v>16</v>
      </c>
      <c r="D15" s="44">
        <v>2</v>
      </c>
      <c r="E15" s="45">
        <v>2</v>
      </c>
      <c r="F15" s="41">
        <v>118</v>
      </c>
      <c r="M15" s="2" t="s">
        <v>12</v>
      </c>
      <c r="N15" s="2" t="s">
        <v>10</v>
      </c>
      <c r="O15" s="2">
        <v>0</v>
      </c>
      <c r="P15" s="2">
        <v>0</v>
      </c>
      <c r="S15" s="42" t="s">
        <v>17</v>
      </c>
      <c r="T15" s="41">
        <v>51</v>
      </c>
      <c r="U15" s="41">
        <v>6</v>
      </c>
      <c r="V15" s="41">
        <v>4</v>
      </c>
      <c r="W15" s="41">
        <v>0</v>
      </c>
      <c r="X15" s="41">
        <f>SUM(T15:W15)</f>
        <v>61</v>
      </c>
    </row>
    <row r="16" spans="1:33" x14ac:dyDescent="0.25">
      <c r="A16" s="42" t="s">
        <v>17</v>
      </c>
      <c r="B16" s="46">
        <v>206</v>
      </c>
      <c r="C16" s="47">
        <v>39</v>
      </c>
      <c r="D16" s="47">
        <v>12</v>
      </c>
      <c r="E16" s="48">
        <v>6</v>
      </c>
      <c r="F16" s="41">
        <v>263</v>
      </c>
      <c r="M16" s="2" t="s">
        <v>12</v>
      </c>
      <c r="N16" s="2" t="s">
        <v>10</v>
      </c>
      <c r="O16" s="2">
        <v>0</v>
      </c>
      <c r="P16" s="3" t="s">
        <v>15</v>
      </c>
      <c r="S16" s="38" t="s">
        <v>72</v>
      </c>
      <c r="T16">
        <f>SUM(T14:T15)</f>
        <v>136</v>
      </c>
      <c r="U16">
        <f t="shared" ref="U16:X16" si="0">SUM(U14:U15)</f>
        <v>22</v>
      </c>
      <c r="V16">
        <f t="shared" si="0"/>
        <v>6</v>
      </c>
      <c r="W16">
        <v>0</v>
      </c>
      <c r="X16">
        <f t="shared" si="0"/>
        <v>164</v>
      </c>
    </row>
    <row r="17" spans="1:27" x14ac:dyDescent="0.25">
      <c r="A17" s="38" t="s">
        <v>72</v>
      </c>
      <c r="B17">
        <v>304</v>
      </c>
      <c r="C17">
        <v>55</v>
      </c>
      <c r="D17">
        <v>14</v>
      </c>
      <c r="E17">
        <v>8</v>
      </c>
      <c r="F17">
        <v>381</v>
      </c>
      <c r="M17" s="2" t="s">
        <v>12</v>
      </c>
      <c r="N17" s="2" t="s">
        <v>17</v>
      </c>
      <c r="O17" s="2">
        <v>0</v>
      </c>
      <c r="P17" s="3" t="s">
        <v>15</v>
      </c>
    </row>
    <row r="18" spans="1:27" x14ac:dyDescent="0.25">
      <c r="M18" s="2" t="s">
        <v>12</v>
      </c>
      <c r="N18" s="2" t="s">
        <v>10</v>
      </c>
      <c r="O18" s="2">
        <v>0</v>
      </c>
      <c r="P18" s="3" t="s">
        <v>15</v>
      </c>
      <c r="S18" s="37" t="s">
        <v>74</v>
      </c>
      <c r="T18" s="17">
        <f>T16/X16</f>
        <v>0.82926829268292679</v>
      </c>
      <c r="U18" s="17">
        <f>U16/X16</f>
        <v>0.13414634146341464</v>
      </c>
      <c r="V18" s="17">
        <f>V16/X16</f>
        <v>3.6585365853658534E-2</v>
      </c>
      <c r="W18" s="17">
        <f>W16/X16</f>
        <v>0</v>
      </c>
    </row>
    <row r="19" spans="1:27" x14ac:dyDescent="0.25">
      <c r="A19" s="37" t="s">
        <v>74</v>
      </c>
      <c r="B19" s="17">
        <f>B17/F17</f>
        <v>0.79790026246719159</v>
      </c>
      <c r="C19" s="17">
        <f>C17/F17</f>
        <v>0.14435695538057744</v>
      </c>
      <c r="D19" s="17">
        <f>D17/F17</f>
        <v>3.6745406824146981E-2</v>
      </c>
      <c r="E19" s="17">
        <f>E17/F17</f>
        <v>2.0997375328083989E-2</v>
      </c>
      <c r="M19" s="2" t="s">
        <v>12</v>
      </c>
      <c r="N19" s="2" t="s">
        <v>10</v>
      </c>
      <c r="O19" s="2">
        <v>0</v>
      </c>
      <c r="P19" s="3" t="s">
        <v>15</v>
      </c>
    </row>
    <row r="20" spans="1:27" x14ac:dyDescent="0.25">
      <c r="M20" s="2" t="s">
        <v>30</v>
      </c>
      <c r="N20" s="2" t="s">
        <v>10</v>
      </c>
      <c r="O20" s="2">
        <v>0</v>
      </c>
      <c r="P20" s="3" t="s">
        <v>15</v>
      </c>
    </row>
    <row r="21" spans="1:27" x14ac:dyDescent="0.25">
      <c r="M21" s="2" t="s">
        <v>12</v>
      </c>
      <c r="N21" s="2" t="s">
        <v>17</v>
      </c>
      <c r="O21" s="2">
        <v>0</v>
      </c>
      <c r="P21" s="2">
        <v>0</v>
      </c>
    </row>
    <row r="22" spans="1:27" x14ac:dyDescent="0.25">
      <c r="M22" s="2" t="s">
        <v>30</v>
      </c>
      <c r="N22" s="2" t="s">
        <v>17</v>
      </c>
      <c r="O22" s="2">
        <v>0</v>
      </c>
      <c r="P22" s="2">
        <v>0</v>
      </c>
      <c r="S22" s="38" t="s">
        <v>75</v>
      </c>
      <c r="T22" s="19" t="s">
        <v>73</v>
      </c>
      <c r="U22" s="19" t="s">
        <v>15</v>
      </c>
      <c r="V22" s="19" t="s">
        <v>16</v>
      </c>
      <c r="W22" s="19" t="s">
        <v>26</v>
      </c>
      <c r="X22" s="38" t="s">
        <v>72</v>
      </c>
    </row>
    <row r="23" spans="1:27" x14ac:dyDescent="0.25">
      <c r="A23" s="38" t="s">
        <v>75</v>
      </c>
      <c r="B23" s="19" t="s">
        <v>73</v>
      </c>
      <c r="C23" s="19" t="s">
        <v>15</v>
      </c>
      <c r="D23" s="19" t="s">
        <v>16</v>
      </c>
      <c r="E23" s="19" t="s">
        <v>26</v>
      </c>
      <c r="F23" s="38" t="s">
        <v>72</v>
      </c>
      <c r="M23" s="2" t="s">
        <v>30</v>
      </c>
      <c r="N23" s="2" t="s">
        <v>17</v>
      </c>
      <c r="O23" s="2">
        <v>0</v>
      </c>
      <c r="P23" s="2">
        <v>0</v>
      </c>
      <c r="S23" s="38" t="s">
        <v>10</v>
      </c>
      <c r="T23" s="29">
        <f>T$18*$X14</f>
        <v>85.414634146341456</v>
      </c>
      <c r="U23" s="29">
        <f t="shared" ref="U23:W23" si="1">U$18*$X14</f>
        <v>13.817073170731708</v>
      </c>
      <c r="V23" s="29">
        <f t="shared" si="1"/>
        <v>3.7682926829268291</v>
      </c>
      <c r="W23" s="29">
        <f t="shared" si="1"/>
        <v>0</v>
      </c>
      <c r="X23">
        <f>SUM(T23:W23)</f>
        <v>102.99999999999999</v>
      </c>
    </row>
    <row r="24" spans="1:27" x14ac:dyDescent="0.25">
      <c r="A24" s="38" t="s">
        <v>10</v>
      </c>
      <c r="B24" s="29">
        <f>B$19*$F15</f>
        <v>94.152230971128603</v>
      </c>
      <c r="C24" s="30">
        <f t="shared" ref="C24:E24" si="2">C$19*$F15</f>
        <v>17.034120734908139</v>
      </c>
      <c r="D24" s="30">
        <f t="shared" si="2"/>
        <v>4.3359580052493438</v>
      </c>
      <c r="E24" s="31">
        <f t="shared" si="2"/>
        <v>2.4776902887139105</v>
      </c>
      <c r="F24">
        <f>SUM(B24:E24)</f>
        <v>118</v>
      </c>
      <c r="M24" s="2" t="s">
        <v>30</v>
      </c>
      <c r="N24" s="2" t="s">
        <v>17</v>
      </c>
      <c r="O24" s="3" t="s">
        <v>16</v>
      </c>
      <c r="P24" s="2">
        <v>0</v>
      </c>
      <c r="S24" s="38" t="s">
        <v>17</v>
      </c>
      <c r="T24" s="29">
        <f>T$18*$X15</f>
        <v>50.585365853658537</v>
      </c>
      <c r="U24" s="29">
        <f t="shared" ref="U24:W24" si="3">U$18*$X15</f>
        <v>8.1829268292682933</v>
      </c>
      <c r="V24" s="29">
        <f t="shared" si="3"/>
        <v>2.2317073170731705</v>
      </c>
      <c r="W24" s="29">
        <f t="shared" si="3"/>
        <v>0</v>
      </c>
      <c r="X24">
        <f t="shared" ref="X24" si="4">SUM(T24:W24)</f>
        <v>61</v>
      </c>
    </row>
    <row r="25" spans="1:27" x14ac:dyDescent="0.25">
      <c r="A25" s="38" t="s">
        <v>17</v>
      </c>
      <c r="B25" s="33">
        <f>B$19*$F16</f>
        <v>209.8477690288714</v>
      </c>
      <c r="C25" s="27">
        <f t="shared" ref="C25:E25" si="5">C$19*$F16</f>
        <v>37.965879265091864</v>
      </c>
      <c r="D25" s="27">
        <f t="shared" si="5"/>
        <v>9.6640419947506562</v>
      </c>
      <c r="E25" s="28">
        <f t="shared" si="5"/>
        <v>5.5223097112860895</v>
      </c>
      <c r="F25">
        <f t="shared" ref="F25" si="6">SUM(B25:E25)</f>
        <v>263</v>
      </c>
      <c r="M25" s="2" t="s">
        <v>30</v>
      </c>
      <c r="N25" s="2" t="s">
        <v>17</v>
      </c>
      <c r="O25" s="2">
        <v>0</v>
      </c>
      <c r="P25" s="2">
        <v>0</v>
      </c>
      <c r="S25" s="38" t="s">
        <v>72</v>
      </c>
      <c r="T25">
        <f>SUM(T23:T24)</f>
        <v>136</v>
      </c>
      <c r="U25">
        <f t="shared" ref="U25:X25" si="7">SUM(U23:U24)</f>
        <v>22</v>
      </c>
      <c r="V25">
        <f t="shared" si="7"/>
        <v>6</v>
      </c>
      <c r="W25">
        <f t="shared" si="7"/>
        <v>0</v>
      </c>
      <c r="X25">
        <f t="shared" si="7"/>
        <v>164</v>
      </c>
    </row>
    <row r="26" spans="1:27" x14ac:dyDescent="0.25">
      <c r="A26" s="38" t="s">
        <v>72</v>
      </c>
      <c r="B26">
        <f>SUM(B24:B25)</f>
        <v>304</v>
      </c>
      <c r="C26">
        <f t="shared" ref="C26:F26" si="8">SUM(C24:C25)</f>
        <v>55</v>
      </c>
      <c r="D26">
        <f t="shared" si="8"/>
        <v>14</v>
      </c>
      <c r="E26">
        <f t="shared" si="8"/>
        <v>8</v>
      </c>
      <c r="F26">
        <f t="shared" si="8"/>
        <v>381</v>
      </c>
      <c r="M26" s="2" t="s">
        <v>12</v>
      </c>
      <c r="N26" s="2" t="s">
        <v>10</v>
      </c>
      <c r="O26" s="3" t="s">
        <v>15</v>
      </c>
      <c r="P26" s="2" t="s">
        <v>32</v>
      </c>
    </row>
    <row r="27" spans="1:27" x14ac:dyDescent="0.25">
      <c r="M27" s="2" t="s">
        <v>12</v>
      </c>
      <c r="N27" s="2" t="s">
        <v>10</v>
      </c>
      <c r="O27" s="2">
        <v>0</v>
      </c>
      <c r="P27" s="3" t="s">
        <v>16</v>
      </c>
    </row>
    <row r="28" spans="1:27" x14ac:dyDescent="0.25">
      <c r="M28" s="2" t="s">
        <v>30</v>
      </c>
      <c r="N28" s="2" t="s">
        <v>17</v>
      </c>
      <c r="O28" s="2">
        <v>0</v>
      </c>
      <c r="P28" s="2">
        <v>0</v>
      </c>
    </row>
    <row r="29" spans="1:27" x14ac:dyDescent="0.25">
      <c r="M29" s="2" t="s">
        <v>12</v>
      </c>
      <c r="N29" s="2" t="s">
        <v>10</v>
      </c>
      <c r="O29" s="2">
        <v>0</v>
      </c>
      <c r="P29" s="2">
        <v>0</v>
      </c>
      <c r="S29" s="38" t="s">
        <v>76</v>
      </c>
      <c r="T29" s="19" t="s">
        <v>73</v>
      </c>
      <c r="U29" s="19" t="s">
        <v>15</v>
      </c>
      <c r="V29" s="19" t="s">
        <v>16</v>
      </c>
      <c r="W29" s="19" t="s">
        <v>26</v>
      </c>
      <c r="X29" s="38"/>
      <c r="Z29" s="50" t="s">
        <v>77</v>
      </c>
      <c r="AA29" s="70">
        <f>SUM(T30:V31)</f>
        <v>3.163505177511226</v>
      </c>
    </row>
    <row r="30" spans="1:27" x14ac:dyDescent="0.25">
      <c r="A30" s="38" t="s">
        <v>76</v>
      </c>
      <c r="B30" s="19" t="s">
        <v>73</v>
      </c>
      <c r="C30" s="19" t="s">
        <v>15</v>
      </c>
      <c r="D30" s="19" t="s">
        <v>16</v>
      </c>
      <c r="E30" s="19" t="s">
        <v>26</v>
      </c>
      <c r="F30" s="38"/>
      <c r="I30" s="50" t="s">
        <v>77</v>
      </c>
      <c r="J30" s="70">
        <f>SUM(B31:E32)</f>
        <v>2.2752831172619499</v>
      </c>
      <c r="M30" s="2" t="s">
        <v>12</v>
      </c>
      <c r="N30" s="2" t="s">
        <v>10</v>
      </c>
      <c r="O30" s="2">
        <v>0</v>
      </c>
      <c r="P30" s="3" t="s">
        <v>15</v>
      </c>
      <c r="S30" s="38" t="s">
        <v>10</v>
      </c>
      <c r="T30" s="16">
        <f>(T14-T23)^2/T23</f>
        <v>2.0127871181623699E-3</v>
      </c>
      <c r="U30" s="16">
        <f t="shared" ref="U30:W31" si="9">(U14-U23)^2/U23</f>
        <v>0.34487546552429299</v>
      </c>
      <c r="V30" s="16">
        <f t="shared" si="9"/>
        <v>0.82978135606598769</v>
      </c>
      <c r="W30" s="68" t="e">
        <f t="shared" si="9"/>
        <v>#DIV/0!</v>
      </c>
      <c r="Z30" s="50" t="s">
        <v>78</v>
      </c>
      <c r="AA30" s="70">
        <f>CHIDIST(AA29,3)</f>
        <v>0.36709638824244828</v>
      </c>
    </row>
    <row r="31" spans="1:27" x14ac:dyDescent="0.25">
      <c r="A31" s="38" t="s">
        <v>10</v>
      </c>
      <c r="B31" s="17">
        <f>(B15-B24)^2/B24</f>
        <v>0.15724881234181193</v>
      </c>
      <c r="C31" s="17">
        <f t="shared" ref="C31:E31" si="10">(C15-C24)^2/C24</f>
        <v>6.2780211025240062E-2</v>
      </c>
      <c r="D31" s="17">
        <f t="shared" si="10"/>
        <v>1.2584761650556393</v>
      </c>
      <c r="E31" s="17">
        <f t="shared" si="10"/>
        <v>9.2097068374927621E-2</v>
      </c>
      <c r="I31" s="50" t="s">
        <v>78</v>
      </c>
      <c r="J31" s="70">
        <f>CHIDIST(J30,3)</f>
        <v>0.5172725359138286</v>
      </c>
      <c r="M31" s="2" t="s">
        <v>12</v>
      </c>
      <c r="N31" s="2" t="s">
        <v>10</v>
      </c>
      <c r="O31" s="2">
        <v>0</v>
      </c>
      <c r="P31" s="2">
        <v>0</v>
      </c>
      <c r="S31" s="38" t="s">
        <v>17</v>
      </c>
      <c r="T31" s="16">
        <f>(T15-T24)^2/T24</f>
        <v>3.3986405437824783E-3</v>
      </c>
      <c r="U31" s="16">
        <f t="shared" si="9"/>
        <v>0.58233070408200382</v>
      </c>
      <c r="V31" s="16">
        <f t="shared" si="9"/>
        <v>1.4011062241769965</v>
      </c>
      <c r="W31" s="68" t="e">
        <f t="shared" si="9"/>
        <v>#DIV/0!</v>
      </c>
    </row>
    <row r="32" spans="1:27" x14ac:dyDescent="0.25">
      <c r="A32" s="38" t="s">
        <v>17</v>
      </c>
      <c r="B32" s="17">
        <f>(B16-B25)^2/B25</f>
        <v>7.0552699073512581E-2</v>
      </c>
      <c r="C32" s="17">
        <f t="shared" ref="C32:E32" si="11">(C16-C25)^2/C25</f>
        <v>2.816754715200866E-2</v>
      </c>
      <c r="D32" s="17">
        <f t="shared" si="11"/>
        <v>0.56463949610861386</v>
      </c>
      <c r="E32" s="17">
        <f t="shared" si="11"/>
        <v>4.1321118130195657E-2</v>
      </c>
      <c r="M32" s="2" t="s">
        <v>12</v>
      </c>
      <c r="N32" s="2" t="s">
        <v>10</v>
      </c>
      <c r="O32" s="2">
        <v>0</v>
      </c>
      <c r="P32" s="2">
        <v>0</v>
      </c>
    </row>
    <row r="33" spans="1:27" x14ac:dyDescent="0.25">
      <c r="M33" s="2" t="s">
        <v>12</v>
      </c>
      <c r="N33" s="2" t="s">
        <v>10</v>
      </c>
      <c r="O33" s="2">
        <v>0</v>
      </c>
      <c r="P33" s="2">
        <v>0</v>
      </c>
    </row>
    <row r="34" spans="1:27" x14ac:dyDescent="0.25">
      <c r="M34" s="2" t="s">
        <v>12</v>
      </c>
      <c r="N34" s="2" t="s">
        <v>10</v>
      </c>
      <c r="O34" s="2">
        <v>0</v>
      </c>
      <c r="P34" s="3" t="s">
        <v>15</v>
      </c>
    </row>
    <row r="35" spans="1:27" x14ac:dyDescent="0.25">
      <c r="M35" s="2" t="s">
        <v>12</v>
      </c>
      <c r="N35" s="2" t="s">
        <v>10</v>
      </c>
      <c r="O35" s="2">
        <v>0</v>
      </c>
      <c r="P35" s="2">
        <v>0</v>
      </c>
    </row>
    <row r="36" spans="1:27" x14ac:dyDescent="0.25">
      <c r="M36" s="2" t="s">
        <v>12</v>
      </c>
      <c r="N36" s="2" t="s">
        <v>10</v>
      </c>
      <c r="O36" s="2">
        <v>0</v>
      </c>
      <c r="P36" s="2" t="s">
        <v>32</v>
      </c>
    </row>
    <row r="37" spans="1:27" x14ac:dyDescent="0.25">
      <c r="M37" s="2" t="s">
        <v>12</v>
      </c>
      <c r="N37" s="2" t="s">
        <v>17</v>
      </c>
      <c r="O37" s="2">
        <v>0</v>
      </c>
      <c r="P37" s="2">
        <v>0</v>
      </c>
    </row>
    <row r="38" spans="1:27" x14ac:dyDescent="0.25">
      <c r="M38" s="2" t="s">
        <v>12</v>
      </c>
      <c r="N38" s="2" t="s">
        <v>10</v>
      </c>
      <c r="O38" s="2">
        <v>0</v>
      </c>
      <c r="P38" s="3" t="s">
        <v>15</v>
      </c>
    </row>
    <row r="39" spans="1:27" x14ac:dyDescent="0.25">
      <c r="M39" s="2" t="s">
        <v>12</v>
      </c>
      <c r="N39" s="2" t="s">
        <v>10</v>
      </c>
      <c r="O39" s="2">
        <v>0</v>
      </c>
      <c r="P39" s="2">
        <v>0</v>
      </c>
      <c r="S39" s="39" t="s">
        <v>79</v>
      </c>
      <c r="T39" s="39" t="s">
        <v>69</v>
      </c>
    </row>
    <row r="40" spans="1:27" x14ac:dyDescent="0.25">
      <c r="M40" s="2" t="s">
        <v>12</v>
      </c>
      <c r="N40" s="2" t="s">
        <v>10</v>
      </c>
      <c r="O40" s="2">
        <v>0</v>
      </c>
      <c r="P40" s="2">
        <v>0</v>
      </c>
      <c r="S40" s="39" t="s">
        <v>67</v>
      </c>
      <c r="T40">
        <v>0</v>
      </c>
      <c r="U40" t="s">
        <v>15</v>
      </c>
      <c r="V40" t="s">
        <v>16</v>
      </c>
      <c r="W40" t="s">
        <v>26</v>
      </c>
      <c r="X40" t="s">
        <v>32</v>
      </c>
      <c r="Y40" t="s">
        <v>38</v>
      </c>
      <c r="Z40" t="s">
        <v>27</v>
      </c>
      <c r="AA40" t="s">
        <v>68</v>
      </c>
    </row>
    <row r="41" spans="1:27" x14ac:dyDescent="0.25">
      <c r="A41" s="11" t="s">
        <v>9</v>
      </c>
      <c r="B41" s="9"/>
      <c r="C41" s="9"/>
      <c r="D41" s="9"/>
      <c r="M41" s="2" t="s">
        <v>12</v>
      </c>
      <c r="N41" s="2" t="s">
        <v>10</v>
      </c>
      <c r="O41" s="2">
        <v>0</v>
      </c>
      <c r="P41" s="2">
        <v>0</v>
      </c>
      <c r="S41" s="40" t="s">
        <v>10</v>
      </c>
      <c r="T41" s="41">
        <v>44</v>
      </c>
      <c r="U41" s="41">
        <v>33</v>
      </c>
      <c r="V41" s="41">
        <v>16</v>
      </c>
      <c r="W41" s="41">
        <v>4</v>
      </c>
      <c r="X41" s="41">
        <v>4</v>
      </c>
      <c r="Y41" s="41"/>
      <c r="Z41" s="41">
        <v>2</v>
      </c>
      <c r="AA41" s="41">
        <v>103</v>
      </c>
    </row>
    <row r="42" spans="1:27" x14ac:dyDescent="0.25">
      <c r="M42" s="2" t="s">
        <v>12</v>
      </c>
      <c r="N42" s="2" t="s">
        <v>10</v>
      </c>
      <c r="O42" s="2">
        <v>0</v>
      </c>
      <c r="P42" s="3" t="s">
        <v>15</v>
      </c>
      <c r="S42" s="40" t="s">
        <v>17</v>
      </c>
      <c r="T42" s="41">
        <v>30</v>
      </c>
      <c r="U42" s="41">
        <v>17</v>
      </c>
      <c r="V42" s="41">
        <v>6</v>
      </c>
      <c r="W42" s="41">
        <v>2</v>
      </c>
      <c r="X42" s="41">
        <v>5</v>
      </c>
      <c r="Y42" s="41">
        <v>1</v>
      </c>
      <c r="Z42" s="41"/>
      <c r="AA42" s="41">
        <v>61</v>
      </c>
    </row>
    <row r="43" spans="1:27" x14ac:dyDescent="0.25">
      <c r="M43" s="2" t="s">
        <v>30</v>
      </c>
      <c r="N43" s="2" t="s">
        <v>10</v>
      </c>
      <c r="O43" s="2">
        <v>0</v>
      </c>
      <c r="P43" s="2">
        <v>0</v>
      </c>
      <c r="S43" s="40" t="s">
        <v>68</v>
      </c>
      <c r="T43" s="41">
        <v>74</v>
      </c>
      <c r="U43" s="41">
        <v>50</v>
      </c>
      <c r="V43" s="41">
        <v>22</v>
      </c>
      <c r="W43" s="41">
        <v>6</v>
      </c>
      <c r="X43" s="41">
        <v>9</v>
      </c>
      <c r="Y43" s="41">
        <v>1</v>
      </c>
      <c r="Z43" s="41">
        <v>2</v>
      </c>
      <c r="AA43" s="41">
        <v>164</v>
      </c>
    </row>
    <row r="44" spans="1:27" x14ac:dyDescent="0.25">
      <c r="A44" s="39" t="s">
        <v>79</v>
      </c>
      <c r="B44" s="39" t="s">
        <v>69</v>
      </c>
      <c r="M44" s="2" t="s">
        <v>12</v>
      </c>
      <c r="N44" s="2" t="s">
        <v>10</v>
      </c>
      <c r="O44" s="2">
        <v>0</v>
      </c>
      <c r="P44" s="3" t="s">
        <v>16</v>
      </c>
    </row>
    <row r="45" spans="1:27" x14ac:dyDescent="0.25">
      <c r="A45" s="39" t="s">
        <v>67</v>
      </c>
      <c r="B45">
        <v>0</v>
      </c>
      <c r="C45" t="s">
        <v>15</v>
      </c>
      <c r="D45" t="s">
        <v>16</v>
      </c>
      <c r="E45" t="s">
        <v>26</v>
      </c>
      <c r="F45" t="s">
        <v>32</v>
      </c>
      <c r="G45" t="s">
        <v>38</v>
      </c>
      <c r="H45" t="s">
        <v>27</v>
      </c>
      <c r="I45" t="s">
        <v>68</v>
      </c>
      <c r="M45" s="2" t="s">
        <v>12</v>
      </c>
      <c r="N45" s="2" t="s">
        <v>17</v>
      </c>
      <c r="O45" s="2">
        <v>0</v>
      </c>
      <c r="P45" s="2">
        <v>0</v>
      </c>
    </row>
    <row r="46" spans="1:27" x14ac:dyDescent="0.25">
      <c r="A46" s="40" t="s">
        <v>10</v>
      </c>
      <c r="B46" s="41">
        <v>52</v>
      </c>
      <c r="C46" s="41">
        <v>36</v>
      </c>
      <c r="D46" s="41">
        <v>17</v>
      </c>
      <c r="E46" s="41">
        <v>5</v>
      </c>
      <c r="F46" s="41">
        <v>4</v>
      </c>
      <c r="G46" s="41">
        <v>1</v>
      </c>
      <c r="H46" s="41">
        <v>3</v>
      </c>
      <c r="I46" s="41">
        <v>118</v>
      </c>
      <c r="M46" s="2" t="s">
        <v>12</v>
      </c>
      <c r="N46" s="2" t="s">
        <v>10</v>
      </c>
      <c r="O46" s="2">
        <v>0</v>
      </c>
      <c r="P46" s="2">
        <v>0</v>
      </c>
    </row>
    <row r="47" spans="1:27" x14ac:dyDescent="0.25">
      <c r="A47" s="40" t="s">
        <v>17</v>
      </c>
      <c r="B47" s="41">
        <v>138</v>
      </c>
      <c r="C47" s="41">
        <v>62</v>
      </c>
      <c r="D47" s="41">
        <v>30</v>
      </c>
      <c r="E47" s="41">
        <v>18</v>
      </c>
      <c r="F47" s="41">
        <v>8</v>
      </c>
      <c r="G47" s="41">
        <v>3</v>
      </c>
      <c r="H47" s="41">
        <v>4</v>
      </c>
      <c r="I47" s="41">
        <v>263</v>
      </c>
      <c r="M47" s="2" t="s">
        <v>12</v>
      </c>
      <c r="N47" s="2" t="s">
        <v>10</v>
      </c>
      <c r="O47" s="2">
        <v>0</v>
      </c>
      <c r="P47" s="3" t="s">
        <v>16</v>
      </c>
      <c r="S47" s="38" t="s">
        <v>71</v>
      </c>
      <c r="T47" s="19" t="s">
        <v>73</v>
      </c>
      <c r="U47" s="19" t="s">
        <v>15</v>
      </c>
      <c r="V47" s="19" t="s">
        <v>16</v>
      </c>
      <c r="W47" s="19" t="s">
        <v>26</v>
      </c>
      <c r="X47" s="19" t="s">
        <v>32</v>
      </c>
      <c r="Y47" s="19" t="s">
        <v>38</v>
      </c>
      <c r="Z47" s="19" t="s">
        <v>27</v>
      </c>
      <c r="AA47" s="38" t="s">
        <v>72</v>
      </c>
    </row>
    <row r="48" spans="1:27" x14ac:dyDescent="0.25">
      <c r="A48" s="40" t="s">
        <v>68</v>
      </c>
      <c r="B48" s="41">
        <v>190</v>
      </c>
      <c r="C48" s="41">
        <v>98</v>
      </c>
      <c r="D48" s="41">
        <v>47</v>
      </c>
      <c r="E48" s="41">
        <v>23</v>
      </c>
      <c r="F48" s="41">
        <v>12</v>
      </c>
      <c r="G48" s="41">
        <v>4</v>
      </c>
      <c r="H48" s="41">
        <v>7</v>
      </c>
      <c r="I48" s="41">
        <v>381</v>
      </c>
      <c r="M48" s="2" t="s">
        <v>30</v>
      </c>
      <c r="N48" s="2" t="s">
        <v>10</v>
      </c>
      <c r="O48" s="2">
        <v>0</v>
      </c>
      <c r="P48" s="3" t="s">
        <v>15</v>
      </c>
      <c r="S48" s="42" t="s">
        <v>10</v>
      </c>
      <c r="T48" s="41">
        <v>44</v>
      </c>
      <c r="U48" s="41">
        <v>33</v>
      </c>
      <c r="V48" s="41">
        <v>16</v>
      </c>
      <c r="W48" s="41">
        <v>4</v>
      </c>
      <c r="X48" s="41">
        <v>4</v>
      </c>
      <c r="Y48" s="41"/>
      <c r="Z48" s="41">
        <v>2</v>
      </c>
      <c r="AA48" s="41">
        <v>103</v>
      </c>
    </row>
    <row r="49" spans="1:29" x14ac:dyDescent="0.25">
      <c r="M49" s="2" t="s">
        <v>12</v>
      </c>
      <c r="N49" s="2" t="s">
        <v>17</v>
      </c>
      <c r="O49" s="2">
        <v>0</v>
      </c>
      <c r="P49" s="2" t="s">
        <v>32</v>
      </c>
      <c r="S49" s="42" t="s">
        <v>17</v>
      </c>
      <c r="T49" s="41">
        <v>30</v>
      </c>
      <c r="U49" s="41">
        <v>17</v>
      </c>
      <c r="V49" s="41">
        <v>6</v>
      </c>
      <c r="W49" s="41">
        <v>2</v>
      </c>
      <c r="X49" s="41">
        <v>5</v>
      </c>
      <c r="Y49" s="41">
        <v>1</v>
      </c>
      <c r="Z49" s="41"/>
      <c r="AA49" s="41">
        <v>61</v>
      </c>
    </row>
    <row r="50" spans="1:29" x14ac:dyDescent="0.25">
      <c r="M50" s="2" t="s">
        <v>30</v>
      </c>
      <c r="N50" s="2" t="s">
        <v>17</v>
      </c>
      <c r="O50" s="2">
        <v>0</v>
      </c>
      <c r="P50" s="3" t="s">
        <v>15</v>
      </c>
      <c r="S50" s="38" t="s">
        <v>72</v>
      </c>
      <c r="T50">
        <f>SUM(T48:T49)</f>
        <v>74</v>
      </c>
      <c r="U50">
        <f t="shared" ref="U50:AA50" si="12">SUM(U48:U49)</f>
        <v>50</v>
      </c>
      <c r="V50">
        <f t="shared" si="12"/>
        <v>22</v>
      </c>
      <c r="W50">
        <f t="shared" si="12"/>
        <v>6</v>
      </c>
      <c r="X50">
        <f t="shared" si="12"/>
        <v>9</v>
      </c>
      <c r="Y50">
        <f t="shared" si="12"/>
        <v>1</v>
      </c>
      <c r="Z50">
        <f t="shared" si="12"/>
        <v>2</v>
      </c>
      <c r="AA50">
        <f t="shared" si="12"/>
        <v>164</v>
      </c>
    </row>
    <row r="51" spans="1:29" x14ac:dyDescent="0.25">
      <c r="M51" s="2" t="s">
        <v>12</v>
      </c>
      <c r="N51" s="2" t="s">
        <v>10</v>
      </c>
      <c r="O51" s="2">
        <v>0</v>
      </c>
      <c r="P51" s="3" t="s">
        <v>16</v>
      </c>
    </row>
    <row r="52" spans="1:29" x14ac:dyDescent="0.25">
      <c r="A52" s="38" t="s">
        <v>71</v>
      </c>
      <c r="B52" s="19" t="s">
        <v>73</v>
      </c>
      <c r="C52" s="19" t="s">
        <v>15</v>
      </c>
      <c r="D52" s="19" t="s">
        <v>16</v>
      </c>
      <c r="E52" s="19" t="s">
        <v>26</v>
      </c>
      <c r="F52" s="19" t="s">
        <v>32</v>
      </c>
      <c r="G52" s="19" t="s">
        <v>38</v>
      </c>
      <c r="H52" s="19" t="s">
        <v>27</v>
      </c>
      <c r="I52" s="38" t="s">
        <v>72</v>
      </c>
      <c r="M52" s="2" t="s">
        <v>12</v>
      </c>
      <c r="N52" s="2" t="s">
        <v>10</v>
      </c>
      <c r="O52" s="2">
        <v>0</v>
      </c>
      <c r="P52" s="2">
        <v>0</v>
      </c>
      <c r="S52" s="37" t="s">
        <v>74</v>
      </c>
      <c r="T52" s="17">
        <f>T50/$AA$50</f>
        <v>0.45121951219512196</v>
      </c>
      <c r="U52" s="17">
        <f t="shared" ref="U52:Z52" si="13">U50/$AA$50</f>
        <v>0.3048780487804878</v>
      </c>
      <c r="V52" s="17">
        <f t="shared" si="13"/>
        <v>0.13414634146341464</v>
      </c>
      <c r="W52" s="17">
        <f t="shared" si="13"/>
        <v>3.6585365853658534E-2</v>
      </c>
      <c r="X52" s="17">
        <f t="shared" si="13"/>
        <v>5.4878048780487805E-2</v>
      </c>
      <c r="Y52" s="17">
        <f t="shared" si="13"/>
        <v>6.0975609756097563E-3</v>
      </c>
      <c r="Z52" s="17">
        <f t="shared" si="13"/>
        <v>1.2195121951219513E-2</v>
      </c>
    </row>
    <row r="53" spans="1:29" x14ac:dyDescent="0.25">
      <c r="A53" s="42" t="s">
        <v>10</v>
      </c>
      <c r="B53" s="43">
        <v>52</v>
      </c>
      <c r="C53" s="44">
        <v>36</v>
      </c>
      <c r="D53" s="44">
        <v>17</v>
      </c>
      <c r="E53" s="44">
        <v>5</v>
      </c>
      <c r="F53" s="44">
        <v>4</v>
      </c>
      <c r="G53" s="44">
        <v>1</v>
      </c>
      <c r="H53" s="45">
        <v>3</v>
      </c>
      <c r="I53" s="41">
        <v>118</v>
      </c>
      <c r="M53" s="2" t="s">
        <v>12</v>
      </c>
      <c r="N53" s="2" t="s">
        <v>17</v>
      </c>
      <c r="O53" s="2">
        <v>0</v>
      </c>
      <c r="P53" s="3" t="s">
        <v>16</v>
      </c>
    </row>
    <row r="54" spans="1:29" x14ac:dyDescent="0.25">
      <c r="A54" s="42" t="s">
        <v>17</v>
      </c>
      <c r="B54" s="46">
        <v>138</v>
      </c>
      <c r="C54" s="47">
        <v>62</v>
      </c>
      <c r="D54" s="47">
        <v>30</v>
      </c>
      <c r="E54" s="47">
        <v>18</v>
      </c>
      <c r="F54" s="47">
        <v>8</v>
      </c>
      <c r="G54" s="47">
        <v>3</v>
      </c>
      <c r="H54" s="48">
        <v>4</v>
      </c>
      <c r="I54" s="41">
        <v>263</v>
      </c>
      <c r="M54" s="2" t="s">
        <v>30</v>
      </c>
      <c r="N54" s="2" t="s">
        <v>17</v>
      </c>
      <c r="O54" s="3" t="s">
        <v>16</v>
      </c>
      <c r="P54" s="2" t="s">
        <v>26</v>
      </c>
    </row>
    <row r="55" spans="1:29" x14ac:dyDescent="0.25">
      <c r="A55" s="38" t="s">
        <v>72</v>
      </c>
      <c r="B55">
        <v>190</v>
      </c>
      <c r="C55">
        <v>98</v>
      </c>
      <c r="D55">
        <v>47</v>
      </c>
      <c r="E55">
        <v>23</v>
      </c>
      <c r="F55">
        <v>12</v>
      </c>
      <c r="G55">
        <v>4</v>
      </c>
      <c r="H55">
        <v>7</v>
      </c>
      <c r="I55">
        <v>381</v>
      </c>
      <c r="M55" s="2" t="s">
        <v>12</v>
      </c>
      <c r="N55" s="2" t="s">
        <v>10</v>
      </c>
      <c r="O55" s="2">
        <v>0</v>
      </c>
      <c r="P55" s="2">
        <v>0</v>
      </c>
    </row>
    <row r="56" spans="1:29" x14ac:dyDescent="0.25">
      <c r="M56" s="2" t="s">
        <v>12</v>
      </c>
      <c r="N56" s="2" t="s">
        <v>10</v>
      </c>
      <c r="O56" s="2">
        <v>0</v>
      </c>
      <c r="P56" s="3" t="s">
        <v>15</v>
      </c>
      <c r="S56" s="38" t="s">
        <v>75</v>
      </c>
      <c r="T56" s="19" t="s">
        <v>73</v>
      </c>
      <c r="U56" s="19" t="s">
        <v>15</v>
      </c>
      <c r="V56" s="19" t="s">
        <v>16</v>
      </c>
      <c r="W56" s="19" t="s">
        <v>26</v>
      </c>
      <c r="X56" s="19" t="s">
        <v>32</v>
      </c>
      <c r="Y56" s="19" t="s">
        <v>38</v>
      </c>
      <c r="Z56" s="19" t="s">
        <v>27</v>
      </c>
      <c r="AA56" s="38" t="s">
        <v>72</v>
      </c>
    </row>
    <row r="57" spans="1:29" x14ac:dyDescent="0.25">
      <c r="A57" s="37" t="s">
        <v>74</v>
      </c>
      <c r="B57">
        <f>B55/$I$55</f>
        <v>0.49868766404199477</v>
      </c>
      <c r="C57">
        <f>C55/$I$55</f>
        <v>0.2572178477690289</v>
      </c>
      <c r="D57">
        <f t="shared" ref="D57:H57" si="14">D55/$I$55</f>
        <v>0.12335958005249344</v>
      </c>
      <c r="E57">
        <f t="shared" si="14"/>
        <v>6.0367454068241469E-2</v>
      </c>
      <c r="F57">
        <f t="shared" si="14"/>
        <v>3.1496062992125984E-2</v>
      </c>
      <c r="G57">
        <f t="shared" si="14"/>
        <v>1.0498687664041995E-2</v>
      </c>
      <c r="H57">
        <f t="shared" si="14"/>
        <v>1.8372703412073491E-2</v>
      </c>
      <c r="M57" s="2" t="s">
        <v>30</v>
      </c>
      <c r="N57" s="2" t="s">
        <v>17</v>
      </c>
      <c r="O57" s="3" t="s">
        <v>15</v>
      </c>
      <c r="P57" s="3" t="s">
        <v>15</v>
      </c>
      <c r="S57" s="38" t="s">
        <v>10</v>
      </c>
      <c r="T57" s="29">
        <f>T$52*$AA48</f>
        <v>46.475609756097562</v>
      </c>
      <c r="U57" s="29">
        <f t="shared" ref="U57:Z57" si="15">U$52*$AA48</f>
        <v>31.402439024390244</v>
      </c>
      <c r="V57" s="29">
        <f t="shared" si="15"/>
        <v>13.817073170731708</v>
      </c>
      <c r="W57" s="29">
        <f t="shared" si="15"/>
        <v>3.7682926829268291</v>
      </c>
      <c r="X57" s="29">
        <f t="shared" si="15"/>
        <v>5.6524390243902438</v>
      </c>
      <c r="Y57" s="29">
        <f t="shared" si="15"/>
        <v>0.62804878048780488</v>
      </c>
      <c r="Z57" s="29">
        <f t="shared" si="15"/>
        <v>1.2560975609756098</v>
      </c>
      <c r="AA57" s="17">
        <f>SUM(T57:Z57)</f>
        <v>102.99999999999999</v>
      </c>
    </row>
    <row r="58" spans="1:29" x14ac:dyDescent="0.25">
      <c r="M58" s="2" t="s">
        <v>12</v>
      </c>
      <c r="N58" s="2" t="s">
        <v>10</v>
      </c>
      <c r="O58" s="2">
        <v>0</v>
      </c>
      <c r="P58" s="2">
        <v>0</v>
      </c>
      <c r="S58" s="38" t="s">
        <v>17</v>
      </c>
      <c r="T58" s="29">
        <f>T$52*$AA49</f>
        <v>27.524390243902438</v>
      </c>
      <c r="U58" s="29">
        <f t="shared" ref="U58:Z58" si="16">U$52*$AA49</f>
        <v>18.597560975609756</v>
      </c>
      <c r="V58" s="29">
        <f t="shared" si="16"/>
        <v>8.1829268292682933</v>
      </c>
      <c r="W58" s="29">
        <f t="shared" si="16"/>
        <v>2.2317073170731705</v>
      </c>
      <c r="X58" s="29">
        <f t="shared" si="16"/>
        <v>3.3475609756097562</v>
      </c>
      <c r="Y58" s="29">
        <f t="shared" si="16"/>
        <v>0.37195121951219512</v>
      </c>
      <c r="Z58" s="29">
        <f t="shared" si="16"/>
        <v>0.74390243902439024</v>
      </c>
      <c r="AA58" s="17">
        <f>SUM(T58:Z58)</f>
        <v>61.000000000000007</v>
      </c>
    </row>
    <row r="59" spans="1:29" x14ac:dyDescent="0.25">
      <c r="M59" s="2" t="s">
        <v>12</v>
      </c>
      <c r="N59" s="2" t="s">
        <v>10</v>
      </c>
      <c r="O59" s="2">
        <v>0</v>
      </c>
      <c r="P59" s="2">
        <v>0</v>
      </c>
      <c r="S59" s="38" t="s">
        <v>72</v>
      </c>
      <c r="T59" s="17">
        <f>SUM(T57:T58)</f>
        <v>74</v>
      </c>
      <c r="U59" s="17">
        <f t="shared" ref="U59:AA59" si="17">SUM(U57:U58)</f>
        <v>50</v>
      </c>
      <c r="V59" s="17">
        <f t="shared" si="17"/>
        <v>22</v>
      </c>
      <c r="W59" s="17">
        <f t="shared" si="17"/>
        <v>6</v>
      </c>
      <c r="X59" s="17">
        <f t="shared" si="17"/>
        <v>9</v>
      </c>
      <c r="Y59" s="17">
        <f t="shared" si="17"/>
        <v>1</v>
      </c>
      <c r="Z59" s="17">
        <f t="shared" si="17"/>
        <v>2</v>
      </c>
      <c r="AA59" s="17">
        <f t="shared" si="17"/>
        <v>164</v>
      </c>
    </row>
    <row r="60" spans="1:29" x14ac:dyDescent="0.25">
      <c r="M60" s="2" t="s">
        <v>12</v>
      </c>
      <c r="N60" s="2" t="s">
        <v>10</v>
      </c>
      <c r="O60" s="2">
        <v>0</v>
      </c>
      <c r="P60" s="2">
        <v>0</v>
      </c>
    </row>
    <row r="61" spans="1:29" x14ac:dyDescent="0.25">
      <c r="A61" s="38" t="s">
        <v>75</v>
      </c>
      <c r="B61" s="19" t="s">
        <v>73</v>
      </c>
      <c r="C61" s="19" t="s">
        <v>15</v>
      </c>
      <c r="D61" s="19" t="s">
        <v>16</v>
      </c>
      <c r="E61" s="19" t="s">
        <v>26</v>
      </c>
      <c r="F61" s="19" t="s">
        <v>32</v>
      </c>
      <c r="G61" s="19" t="s">
        <v>38</v>
      </c>
      <c r="H61" s="19" t="s">
        <v>27</v>
      </c>
      <c r="I61" s="38" t="s">
        <v>72</v>
      </c>
      <c r="M61" s="2" t="s">
        <v>30</v>
      </c>
      <c r="N61" s="2" t="s">
        <v>17</v>
      </c>
      <c r="O61" s="2">
        <v>0</v>
      </c>
      <c r="P61" s="3" t="s">
        <v>16</v>
      </c>
    </row>
    <row r="62" spans="1:29" x14ac:dyDescent="0.25">
      <c r="A62" s="38" t="s">
        <v>10</v>
      </c>
      <c r="B62" s="29">
        <f>B$57*$I53</f>
        <v>58.84514435695538</v>
      </c>
      <c r="C62" s="30">
        <f t="shared" ref="C62:H62" si="18">C$57*$I53</f>
        <v>30.351706036745409</v>
      </c>
      <c r="D62" s="30">
        <f t="shared" si="18"/>
        <v>14.556430446194225</v>
      </c>
      <c r="E62" s="30">
        <f t="shared" si="18"/>
        <v>7.1233595800524929</v>
      </c>
      <c r="F62" s="30">
        <f t="shared" si="18"/>
        <v>3.7165354330708662</v>
      </c>
      <c r="G62" s="30">
        <f t="shared" si="18"/>
        <v>1.2388451443569553</v>
      </c>
      <c r="H62" s="31">
        <f t="shared" si="18"/>
        <v>2.1679790026246719</v>
      </c>
      <c r="I62">
        <f>SUM(B62:H62)</f>
        <v>118</v>
      </c>
      <c r="M62" s="2" t="s">
        <v>12</v>
      </c>
      <c r="N62" s="2" t="s">
        <v>17</v>
      </c>
      <c r="O62" s="3" t="s">
        <v>15</v>
      </c>
      <c r="P62" s="2">
        <v>0</v>
      </c>
      <c r="S62" s="38" t="s">
        <v>76</v>
      </c>
      <c r="T62" s="19" t="s">
        <v>73</v>
      </c>
      <c r="U62" s="19" t="s">
        <v>15</v>
      </c>
      <c r="V62" s="19" t="s">
        <v>16</v>
      </c>
      <c r="W62" s="19" t="s">
        <v>26</v>
      </c>
      <c r="X62" s="19" t="s">
        <v>32</v>
      </c>
      <c r="Y62" s="19" t="s">
        <v>38</v>
      </c>
      <c r="Z62" s="19" t="s">
        <v>27</v>
      </c>
    </row>
    <row r="63" spans="1:29" x14ac:dyDescent="0.25">
      <c r="A63" s="38" t="s">
        <v>17</v>
      </c>
      <c r="B63" s="33">
        <f>B$57*$I54</f>
        <v>131.15485564304461</v>
      </c>
      <c r="C63" s="27">
        <f t="shared" ref="C63:H63" si="19">C$57*$I54</f>
        <v>67.648293963254602</v>
      </c>
      <c r="D63" s="27">
        <f t="shared" si="19"/>
        <v>32.443569553805773</v>
      </c>
      <c r="E63" s="27">
        <f t="shared" si="19"/>
        <v>15.876640419947506</v>
      </c>
      <c r="F63" s="27">
        <f t="shared" si="19"/>
        <v>8.2834645669291334</v>
      </c>
      <c r="G63" s="27">
        <f t="shared" si="19"/>
        <v>2.7611548556430447</v>
      </c>
      <c r="H63" s="28">
        <f t="shared" si="19"/>
        <v>4.8320209973753281</v>
      </c>
      <c r="I63">
        <f>SUM(B63:H63)</f>
        <v>263</v>
      </c>
      <c r="M63" s="2" t="s">
        <v>30</v>
      </c>
      <c r="N63" s="2" t="s">
        <v>17</v>
      </c>
      <c r="O63" s="2">
        <v>0</v>
      </c>
      <c r="P63" s="3" t="s">
        <v>15</v>
      </c>
      <c r="S63" s="38" t="s">
        <v>10</v>
      </c>
      <c r="T63" s="29">
        <f>(T48-T57)^2/T57</f>
        <v>0.13186795604508139</v>
      </c>
      <c r="U63" s="30">
        <f t="shared" ref="U63:Z63" si="20">(U48-U57)^2/U57</f>
        <v>8.1273975846554602E-2</v>
      </c>
      <c r="V63" s="30">
        <f t="shared" si="20"/>
        <v>0.34487546552429299</v>
      </c>
      <c r="W63" s="30">
        <f t="shared" si="20"/>
        <v>1.4247375483463599E-2</v>
      </c>
      <c r="X63" s="30">
        <f t="shared" si="20"/>
        <v>0.48307548609466677</v>
      </c>
      <c r="Y63" s="30">
        <f t="shared" si="20"/>
        <v>0.62804878048780488</v>
      </c>
      <c r="Z63" s="31">
        <f t="shared" si="20"/>
        <v>0.44056358039308552</v>
      </c>
      <c r="AB63" s="50" t="s">
        <v>77</v>
      </c>
      <c r="AC63" s="70">
        <f>SUM(T63:Z64)</f>
        <v>5.7102988468769151</v>
      </c>
    </row>
    <row r="64" spans="1:29" x14ac:dyDescent="0.25">
      <c r="A64" s="38" t="s">
        <v>72</v>
      </c>
      <c r="B64">
        <f>SUM(B62:B63)</f>
        <v>190</v>
      </c>
      <c r="C64">
        <f t="shared" ref="C64:I64" si="21">SUM(C62:C63)</f>
        <v>98.000000000000014</v>
      </c>
      <c r="D64">
        <f t="shared" si="21"/>
        <v>47</v>
      </c>
      <c r="E64">
        <f t="shared" si="21"/>
        <v>23</v>
      </c>
      <c r="F64">
        <f t="shared" si="21"/>
        <v>12</v>
      </c>
      <c r="G64">
        <f t="shared" si="21"/>
        <v>4</v>
      </c>
      <c r="H64">
        <f t="shared" si="21"/>
        <v>7</v>
      </c>
      <c r="I64">
        <f t="shared" si="21"/>
        <v>381</v>
      </c>
      <c r="M64" s="2" t="s">
        <v>12</v>
      </c>
      <c r="N64" s="2" t="s">
        <v>17</v>
      </c>
      <c r="O64" s="2">
        <v>0</v>
      </c>
      <c r="P64" s="2">
        <v>0</v>
      </c>
      <c r="S64" s="38" t="s">
        <v>17</v>
      </c>
      <c r="T64" s="33">
        <f>(T49-T58)^2/T58</f>
        <v>0.2226622864367768</v>
      </c>
      <c r="U64" s="27">
        <f t="shared" ref="U64:Z64" si="22">(U49-U58)^2/U58</f>
        <v>0.13723310675729711</v>
      </c>
      <c r="V64" s="27">
        <f t="shared" si="22"/>
        <v>0.58233070408200382</v>
      </c>
      <c r="W64" s="27">
        <f t="shared" si="22"/>
        <v>2.405704384912697E-2</v>
      </c>
      <c r="X64" s="27">
        <f t="shared" si="22"/>
        <v>0.81568483717624052</v>
      </c>
      <c r="Y64" s="27">
        <f t="shared" si="22"/>
        <v>1.0604758096761295</v>
      </c>
      <c r="Z64" s="28">
        <f t="shared" si="22"/>
        <v>0.74390243902439035</v>
      </c>
      <c r="AB64" s="50" t="s">
        <v>78</v>
      </c>
      <c r="AC64" s="70">
        <f>CHIDIST(AC63,6)</f>
        <v>0.45641210945469535</v>
      </c>
    </row>
    <row r="65" spans="1:16" x14ac:dyDescent="0.25">
      <c r="M65" s="2" t="s">
        <v>12</v>
      </c>
      <c r="N65" s="2" t="s">
        <v>10</v>
      </c>
      <c r="O65" s="2">
        <v>0</v>
      </c>
      <c r="P65" s="2">
        <v>0</v>
      </c>
    </row>
    <row r="66" spans="1:16" x14ac:dyDescent="0.25">
      <c r="M66" s="2" t="s">
        <v>12</v>
      </c>
      <c r="N66" s="2" t="s">
        <v>10</v>
      </c>
      <c r="O66" s="2">
        <v>0</v>
      </c>
      <c r="P66" s="3" t="s">
        <v>15</v>
      </c>
    </row>
    <row r="67" spans="1:16" x14ac:dyDescent="0.25">
      <c r="A67" s="38" t="s">
        <v>76</v>
      </c>
      <c r="B67" s="19" t="s">
        <v>73</v>
      </c>
      <c r="C67" s="19" t="s">
        <v>15</v>
      </c>
      <c r="D67" s="19" t="s">
        <v>16</v>
      </c>
      <c r="E67" s="19" t="s">
        <v>26</v>
      </c>
      <c r="F67" s="19" t="s">
        <v>32</v>
      </c>
      <c r="G67" s="19" t="s">
        <v>38</v>
      </c>
      <c r="H67" s="19" t="s">
        <v>27</v>
      </c>
      <c r="M67" s="2" t="s">
        <v>12</v>
      </c>
      <c r="N67" s="2" t="s">
        <v>10</v>
      </c>
      <c r="O67" s="2">
        <v>0</v>
      </c>
      <c r="P67" s="3" t="s">
        <v>15</v>
      </c>
    </row>
    <row r="68" spans="1:16" x14ac:dyDescent="0.25">
      <c r="A68" s="38" t="s">
        <v>10</v>
      </c>
      <c r="B68" s="29">
        <f>(B53-B62)^2/B62</f>
        <v>0.79625943278053657</v>
      </c>
      <c r="C68" s="30">
        <f t="shared" ref="C68:H68" si="23">(C53-C62)^2/C62</f>
        <v>1.0511180049225075</v>
      </c>
      <c r="D68" s="30">
        <f t="shared" si="23"/>
        <v>0.41019892798290236</v>
      </c>
      <c r="E68" s="30">
        <f t="shared" si="23"/>
        <v>0.63293953583731266</v>
      </c>
      <c r="F68" s="30">
        <f t="shared" si="23"/>
        <v>2.1620178833577995E-2</v>
      </c>
      <c r="G68" s="30">
        <f t="shared" si="23"/>
        <v>4.604853418746381E-2</v>
      </c>
      <c r="H68" s="31">
        <f t="shared" si="23"/>
        <v>0.31931072175300124</v>
      </c>
      <c r="K68" s="50" t="s">
        <v>77</v>
      </c>
      <c r="L68" s="70">
        <f>SUM(B68:H69)</f>
        <v>4.7480065518223302</v>
      </c>
      <c r="M68" s="2" t="s">
        <v>12</v>
      </c>
      <c r="N68" s="2" t="s">
        <v>10</v>
      </c>
      <c r="O68" s="2">
        <v>0</v>
      </c>
      <c r="P68" s="2">
        <v>0</v>
      </c>
    </row>
    <row r="69" spans="1:16" x14ac:dyDescent="0.25">
      <c r="A69" s="38" t="s">
        <v>17</v>
      </c>
      <c r="B69" s="33">
        <f>(B54-B63)^2/B63</f>
        <v>0.35725708390913885</v>
      </c>
      <c r="C69" s="27">
        <f t="shared" ref="C69:H69" si="24">(C54-C63)^2/C63</f>
        <v>0.47160427597283777</v>
      </c>
      <c r="D69" s="27">
        <f t="shared" si="24"/>
        <v>0.18404362548282288</v>
      </c>
      <c r="E69" s="27">
        <f t="shared" si="24"/>
        <v>0.28398047615514432</v>
      </c>
      <c r="F69" s="27">
        <f t="shared" si="24"/>
        <v>9.7003083740007448E-3</v>
      </c>
      <c r="G69" s="27">
        <f t="shared" si="24"/>
        <v>2.0660559065097828E-2</v>
      </c>
      <c r="H69" s="28">
        <f t="shared" si="24"/>
        <v>0.14326488656598532</v>
      </c>
      <c r="K69" s="50" t="s">
        <v>78</v>
      </c>
      <c r="L69" s="70">
        <f>CHIDIST(L68,6)</f>
        <v>0.57651531880551854</v>
      </c>
      <c r="M69" s="2" t="s">
        <v>12</v>
      </c>
      <c r="N69" s="2" t="s">
        <v>10</v>
      </c>
      <c r="O69" s="2">
        <v>0</v>
      </c>
      <c r="P69" s="3" t="s">
        <v>15</v>
      </c>
    </row>
    <row r="70" spans="1:16" x14ac:dyDescent="0.25">
      <c r="M70" s="2" t="s">
        <v>12</v>
      </c>
      <c r="N70" s="2" t="s">
        <v>17</v>
      </c>
      <c r="O70" s="2">
        <v>0</v>
      </c>
      <c r="P70" s="2" t="s">
        <v>32</v>
      </c>
    </row>
    <row r="71" spans="1:16" x14ac:dyDescent="0.25">
      <c r="M71" s="2" t="s">
        <v>12</v>
      </c>
      <c r="N71" s="2" t="s">
        <v>10</v>
      </c>
      <c r="O71" s="2">
        <v>0</v>
      </c>
      <c r="P71" s="3" t="s">
        <v>15</v>
      </c>
    </row>
    <row r="72" spans="1:16" x14ac:dyDescent="0.25">
      <c r="M72" s="2" t="s">
        <v>30</v>
      </c>
      <c r="N72" s="2" t="s">
        <v>17</v>
      </c>
      <c r="O72" s="2">
        <v>0</v>
      </c>
      <c r="P72" s="3" t="s">
        <v>15</v>
      </c>
    </row>
    <row r="73" spans="1:16" x14ac:dyDescent="0.25">
      <c r="M73" s="2" t="s">
        <v>12</v>
      </c>
      <c r="N73" s="2" t="s">
        <v>17</v>
      </c>
      <c r="O73" s="2">
        <v>0</v>
      </c>
      <c r="P73" s="2">
        <v>0</v>
      </c>
    </row>
    <row r="74" spans="1:16" x14ac:dyDescent="0.25">
      <c r="M74" s="2" t="s">
        <v>12</v>
      </c>
      <c r="N74" s="2" t="s">
        <v>17</v>
      </c>
      <c r="O74" s="2">
        <v>0</v>
      </c>
      <c r="P74" s="2">
        <v>0</v>
      </c>
    </row>
    <row r="75" spans="1:16" x14ac:dyDescent="0.25">
      <c r="M75" s="2" t="s">
        <v>30</v>
      </c>
      <c r="N75" s="2" t="s">
        <v>17</v>
      </c>
      <c r="O75" s="2">
        <v>0</v>
      </c>
      <c r="P75" s="2" t="s">
        <v>38</v>
      </c>
    </row>
    <row r="76" spans="1:16" x14ac:dyDescent="0.25">
      <c r="M76" s="2" t="s">
        <v>12</v>
      </c>
      <c r="N76" s="2" t="s">
        <v>10</v>
      </c>
      <c r="O76" s="2">
        <v>0</v>
      </c>
      <c r="P76" s="3" t="s">
        <v>15</v>
      </c>
    </row>
    <row r="77" spans="1:16" x14ac:dyDescent="0.25">
      <c r="M77" s="2" t="s">
        <v>12</v>
      </c>
      <c r="N77" s="2" t="s">
        <v>17</v>
      </c>
      <c r="O77" s="2">
        <v>0</v>
      </c>
      <c r="P77" s="2">
        <v>0</v>
      </c>
    </row>
    <row r="78" spans="1:16" x14ac:dyDescent="0.25">
      <c r="M78" s="2" t="s">
        <v>30</v>
      </c>
      <c r="N78" s="2" t="s">
        <v>17</v>
      </c>
      <c r="O78" s="2">
        <v>0</v>
      </c>
      <c r="P78" s="2">
        <v>0</v>
      </c>
    </row>
    <row r="79" spans="1:16" x14ac:dyDescent="0.25">
      <c r="M79" s="2" t="s">
        <v>12</v>
      </c>
      <c r="N79" s="2" t="s">
        <v>10</v>
      </c>
      <c r="O79" s="2">
        <v>0</v>
      </c>
      <c r="P79" s="2">
        <v>0</v>
      </c>
    </row>
    <row r="80" spans="1:16" x14ac:dyDescent="0.25">
      <c r="M80" s="2" t="s">
        <v>12</v>
      </c>
      <c r="N80" s="2" t="s">
        <v>10</v>
      </c>
      <c r="O80" s="2">
        <v>0</v>
      </c>
      <c r="P80" s="3" t="s">
        <v>15</v>
      </c>
    </row>
    <row r="81" spans="13:16" x14ac:dyDescent="0.25">
      <c r="M81" s="2" t="s">
        <v>12</v>
      </c>
      <c r="N81" s="2" t="s">
        <v>10</v>
      </c>
      <c r="O81" s="3" t="s">
        <v>15</v>
      </c>
      <c r="P81" s="3" t="s">
        <v>16</v>
      </c>
    </row>
    <row r="82" spans="13:16" x14ac:dyDescent="0.25">
      <c r="M82" s="2" t="s">
        <v>12</v>
      </c>
      <c r="N82" s="2" t="s">
        <v>10</v>
      </c>
      <c r="O82" s="2">
        <v>0</v>
      </c>
      <c r="P82" s="3" t="s">
        <v>15</v>
      </c>
    </row>
    <row r="83" spans="13:16" x14ac:dyDescent="0.25">
      <c r="M83" s="2" t="s">
        <v>30</v>
      </c>
      <c r="N83" s="2" t="s">
        <v>17</v>
      </c>
      <c r="O83" s="2">
        <v>0</v>
      </c>
      <c r="P83" s="2">
        <v>0</v>
      </c>
    </row>
    <row r="84" spans="13:16" x14ac:dyDescent="0.25">
      <c r="M84" s="2" t="s">
        <v>12</v>
      </c>
      <c r="N84" s="2" t="s">
        <v>10</v>
      </c>
      <c r="O84" s="3" t="s">
        <v>16</v>
      </c>
      <c r="P84" s="3" t="s">
        <v>16</v>
      </c>
    </row>
    <row r="85" spans="13:16" x14ac:dyDescent="0.25">
      <c r="M85" s="2" t="s">
        <v>12</v>
      </c>
      <c r="N85" s="2" t="s">
        <v>17</v>
      </c>
      <c r="O85" s="2">
        <v>0</v>
      </c>
      <c r="P85" s="3" t="s">
        <v>16</v>
      </c>
    </row>
    <row r="86" spans="13:16" x14ac:dyDescent="0.25">
      <c r="M86" s="2" t="s">
        <v>12</v>
      </c>
      <c r="N86" s="2" t="s">
        <v>10</v>
      </c>
      <c r="O86" s="2">
        <v>0</v>
      </c>
      <c r="P86" s="2">
        <v>0</v>
      </c>
    </row>
    <row r="87" spans="13:16" x14ac:dyDescent="0.25">
      <c r="M87" s="2" t="s">
        <v>12</v>
      </c>
      <c r="N87" s="2" t="s">
        <v>10</v>
      </c>
      <c r="O87" s="3" t="s">
        <v>15</v>
      </c>
      <c r="P87" s="3" t="s">
        <v>15</v>
      </c>
    </row>
    <row r="88" spans="13:16" x14ac:dyDescent="0.25">
      <c r="M88" s="2" t="s">
        <v>30</v>
      </c>
      <c r="N88" s="2" t="s">
        <v>17</v>
      </c>
      <c r="O88" s="2">
        <v>0</v>
      </c>
      <c r="P88" s="3" t="s">
        <v>15</v>
      </c>
    </row>
    <row r="89" spans="13:16" x14ac:dyDescent="0.25">
      <c r="M89" s="2" t="s">
        <v>12</v>
      </c>
      <c r="N89" s="2" t="s">
        <v>17</v>
      </c>
      <c r="O89" s="2">
        <v>0</v>
      </c>
      <c r="P89" s="2">
        <v>0</v>
      </c>
    </row>
    <row r="90" spans="13:16" x14ac:dyDescent="0.25">
      <c r="M90" s="2" t="s">
        <v>12</v>
      </c>
      <c r="N90" s="2" t="s">
        <v>17</v>
      </c>
      <c r="O90" s="2">
        <v>0</v>
      </c>
      <c r="P90" s="2">
        <v>0</v>
      </c>
    </row>
    <row r="91" spans="13:16" x14ac:dyDescent="0.25">
      <c r="M91" s="2" t="s">
        <v>30</v>
      </c>
      <c r="N91" s="2" t="s">
        <v>17</v>
      </c>
      <c r="O91" s="2">
        <v>0</v>
      </c>
      <c r="P91" s="3" t="s">
        <v>15</v>
      </c>
    </row>
    <row r="92" spans="13:16" x14ac:dyDescent="0.25">
      <c r="M92" s="2" t="s">
        <v>12</v>
      </c>
      <c r="N92" s="2" t="s">
        <v>10</v>
      </c>
      <c r="O92" s="2">
        <v>0</v>
      </c>
      <c r="P92" s="2">
        <v>0</v>
      </c>
    </row>
    <row r="93" spans="13:16" x14ac:dyDescent="0.25">
      <c r="M93" s="2" t="s">
        <v>12</v>
      </c>
      <c r="N93" s="2" t="s">
        <v>10</v>
      </c>
      <c r="O93" s="2">
        <v>0</v>
      </c>
      <c r="P93" s="3" t="s">
        <v>16</v>
      </c>
    </row>
    <row r="94" spans="13:16" x14ac:dyDescent="0.25">
      <c r="M94" s="2" t="s">
        <v>12</v>
      </c>
      <c r="N94" s="2" t="s">
        <v>10</v>
      </c>
      <c r="O94" s="2">
        <v>0</v>
      </c>
      <c r="P94" s="2">
        <v>0</v>
      </c>
    </row>
    <row r="95" spans="13:16" x14ac:dyDescent="0.25">
      <c r="M95" s="2" t="s">
        <v>12</v>
      </c>
      <c r="N95" s="2" t="s">
        <v>17</v>
      </c>
      <c r="O95" s="2">
        <v>0</v>
      </c>
      <c r="P95" s="2">
        <v>0</v>
      </c>
    </row>
    <row r="96" spans="13:16" x14ac:dyDescent="0.25">
      <c r="M96" s="2" t="s">
        <v>12</v>
      </c>
      <c r="N96" s="2" t="s">
        <v>17</v>
      </c>
      <c r="O96" s="2">
        <v>0</v>
      </c>
      <c r="P96" s="2" t="s">
        <v>32</v>
      </c>
    </row>
    <row r="97" spans="13:16" x14ac:dyDescent="0.25">
      <c r="M97" s="2" t="s">
        <v>12</v>
      </c>
      <c r="N97" s="2" t="s">
        <v>17</v>
      </c>
      <c r="O97" s="3" t="s">
        <v>15</v>
      </c>
      <c r="P97" s="3" t="s">
        <v>15</v>
      </c>
    </row>
    <row r="98" spans="13:16" x14ac:dyDescent="0.25">
      <c r="M98" s="2" t="s">
        <v>12</v>
      </c>
      <c r="N98" s="2" t="s">
        <v>17</v>
      </c>
      <c r="O98" s="2">
        <v>0</v>
      </c>
      <c r="P98" s="3" t="s">
        <v>16</v>
      </c>
    </row>
    <row r="99" spans="13:16" x14ac:dyDescent="0.25">
      <c r="M99" s="2" t="s">
        <v>12</v>
      </c>
      <c r="N99" s="2" t="s">
        <v>10</v>
      </c>
      <c r="O99" s="2">
        <v>0</v>
      </c>
      <c r="P99" s="3" t="s">
        <v>15</v>
      </c>
    </row>
    <row r="100" spans="13:16" x14ac:dyDescent="0.25">
      <c r="M100" s="2" t="s">
        <v>12</v>
      </c>
      <c r="N100" s="2" t="s">
        <v>17</v>
      </c>
      <c r="O100" s="2">
        <v>0</v>
      </c>
      <c r="P100" s="2">
        <v>0</v>
      </c>
    </row>
    <row r="101" spans="13:16" x14ac:dyDescent="0.25">
      <c r="M101" s="2" t="s">
        <v>30</v>
      </c>
      <c r="N101" s="2" t="s">
        <v>10</v>
      </c>
      <c r="O101" s="2">
        <v>0</v>
      </c>
      <c r="P101" s="3" t="s">
        <v>15</v>
      </c>
    </row>
    <row r="102" spans="13:16" x14ac:dyDescent="0.25">
      <c r="M102" s="2" t="s">
        <v>12</v>
      </c>
      <c r="N102" s="2" t="s">
        <v>10</v>
      </c>
      <c r="O102" s="2">
        <v>0</v>
      </c>
      <c r="P102" s="2">
        <v>0</v>
      </c>
    </row>
    <row r="103" spans="13:16" x14ac:dyDescent="0.25">
      <c r="M103" s="2" t="s">
        <v>12</v>
      </c>
      <c r="N103" s="2" t="s">
        <v>10</v>
      </c>
      <c r="O103" s="2">
        <v>0</v>
      </c>
      <c r="P103" s="2">
        <v>0</v>
      </c>
    </row>
    <row r="104" spans="13:16" x14ac:dyDescent="0.25">
      <c r="M104" s="2" t="s">
        <v>12</v>
      </c>
      <c r="N104" s="2" t="s">
        <v>10</v>
      </c>
      <c r="O104" s="2">
        <v>0</v>
      </c>
      <c r="P104" s="3" t="s">
        <v>15</v>
      </c>
    </row>
    <row r="105" spans="13:16" x14ac:dyDescent="0.25">
      <c r="M105" s="2" t="s">
        <v>12</v>
      </c>
      <c r="N105" s="2" t="s">
        <v>17</v>
      </c>
      <c r="O105" s="2">
        <v>0</v>
      </c>
      <c r="P105" s="3" t="s">
        <v>15</v>
      </c>
    </row>
    <row r="106" spans="13:16" x14ac:dyDescent="0.25">
      <c r="M106" s="2" t="s">
        <v>30</v>
      </c>
      <c r="N106" s="2" t="s">
        <v>10</v>
      </c>
      <c r="O106" s="2">
        <v>0</v>
      </c>
      <c r="P106" s="3" t="s">
        <v>15</v>
      </c>
    </row>
    <row r="107" spans="13:16" x14ac:dyDescent="0.25">
      <c r="M107" s="2" t="s">
        <v>12</v>
      </c>
      <c r="N107" s="2" t="s">
        <v>10</v>
      </c>
      <c r="O107" s="2">
        <v>0</v>
      </c>
      <c r="P107" s="3" t="s">
        <v>15</v>
      </c>
    </row>
    <row r="108" spans="13:16" x14ac:dyDescent="0.25">
      <c r="M108" s="2" t="s">
        <v>12</v>
      </c>
      <c r="N108" s="2" t="s">
        <v>10</v>
      </c>
      <c r="O108" s="2">
        <v>0</v>
      </c>
      <c r="P108" s="2">
        <v>0</v>
      </c>
    </row>
    <row r="109" spans="13:16" x14ac:dyDescent="0.25">
      <c r="M109" s="2" t="s">
        <v>30</v>
      </c>
      <c r="N109" s="2" t="s">
        <v>17</v>
      </c>
      <c r="O109" s="2">
        <v>0</v>
      </c>
      <c r="P109" s="2">
        <v>0</v>
      </c>
    </row>
    <row r="110" spans="13:16" x14ac:dyDescent="0.25">
      <c r="M110" s="2" t="s">
        <v>12</v>
      </c>
      <c r="N110" s="2" t="s">
        <v>17</v>
      </c>
      <c r="O110" s="2">
        <v>0</v>
      </c>
      <c r="P110" s="2">
        <v>0</v>
      </c>
    </row>
    <row r="111" spans="13:16" x14ac:dyDescent="0.25">
      <c r="M111" s="2" t="s">
        <v>12</v>
      </c>
      <c r="N111" s="2" t="s">
        <v>10</v>
      </c>
      <c r="O111" s="2">
        <v>0</v>
      </c>
      <c r="P111" s="3" t="s">
        <v>16</v>
      </c>
    </row>
    <row r="112" spans="13:16" x14ac:dyDescent="0.25">
      <c r="M112" s="2" t="s">
        <v>12</v>
      </c>
      <c r="N112" s="2" t="s">
        <v>10</v>
      </c>
      <c r="O112" s="2">
        <v>0</v>
      </c>
      <c r="P112" s="2">
        <v>0</v>
      </c>
    </row>
    <row r="113" spans="13:16" x14ac:dyDescent="0.25">
      <c r="M113" s="2" t="s">
        <v>12</v>
      </c>
      <c r="N113" s="2" t="s">
        <v>10</v>
      </c>
      <c r="O113" s="2">
        <v>0</v>
      </c>
      <c r="P113" s="3" t="s">
        <v>16</v>
      </c>
    </row>
    <row r="114" spans="13:16" x14ac:dyDescent="0.25">
      <c r="M114" s="2" t="s">
        <v>30</v>
      </c>
      <c r="N114" s="2" t="s">
        <v>17</v>
      </c>
      <c r="O114" s="3" t="s">
        <v>15</v>
      </c>
      <c r="P114" s="3" t="s">
        <v>16</v>
      </c>
    </row>
    <row r="115" spans="13:16" x14ac:dyDescent="0.25">
      <c r="M115" s="2" t="s">
        <v>12</v>
      </c>
      <c r="N115" s="2" t="s">
        <v>17</v>
      </c>
      <c r="O115" s="2">
        <v>0</v>
      </c>
      <c r="P115" s="2">
        <v>0</v>
      </c>
    </row>
    <row r="116" spans="13:16" x14ac:dyDescent="0.25">
      <c r="M116" s="2" t="s">
        <v>12</v>
      </c>
      <c r="N116" s="2" t="s">
        <v>10</v>
      </c>
      <c r="O116" s="2">
        <v>0</v>
      </c>
      <c r="P116" s="2">
        <v>0</v>
      </c>
    </row>
    <row r="117" spans="13:16" x14ac:dyDescent="0.25">
      <c r="M117" s="2" t="s">
        <v>12</v>
      </c>
      <c r="N117" s="2" t="s">
        <v>10</v>
      </c>
      <c r="O117" s="2">
        <v>0</v>
      </c>
      <c r="P117" s="2">
        <v>0</v>
      </c>
    </row>
    <row r="118" spans="13:16" x14ac:dyDescent="0.25">
      <c r="M118" s="2" t="s">
        <v>30</v>
      </c>
      <c r="N118" s="2" t="s">
        <v>17</v>
      </c>
      <c r="O118" s="2">
        <v>0</v>
      </c>
      <c r="P118" s="3" t="s">
        <v>15</v>
      </c>
    </row>
    <row r="119" spans="13:16" x14ac:dyDescent="0.25">
      <c r="M119" s="2" t="s">
        <v>30</v>
      </c>
      <c r="N119" s="2" t="s">
        <v>17</v>
      </c>
      <c r="O119" s="2">
        <v>0</v>
      </c>
      <c r="P119" s="2">
        <v>0</v>
      </c>
    </row>
    <row r="120" spans="13:16" x14ac:dyDescent="0.25">
      <c r="M120" s="2" t="s">
        <v>12</v>
      </c>
      <c r="N120" s="2" t="s">
        <v>10</v>
      </c>
      <c r="O120" s="2">
        <v>0</v>
      </c>
      <c r="P120" s="2">
        <v>0</v>
      </c>
    </row>
    <row r="121" spans="13:16" x14ac:dyDescent="0.25">
      <c r="M121" s="2" t="s">
        <v>30</v>
      </c>
      <c r="N121" s="2" t="s">
        <v>17</v>
      </c>
      <c r="O121" s="2">
        <v>0</v>
      </c>
      <c r="P121" s="3" t="s">
        <v>15</v>
      </c>
    </row>
    <row r="122" spans="13:16" x14ac:dyDescent="0.25">
      <c r="M122" s="2" t="s">
        <v>12</v>
      </c>
      <c r="N122" s="2" t="s">
        <v>10</v>
      </c>
      <c r="O122" s="2">
        <v>0</v>
      </c>
      <c r="P122" s="2">
        <v>0</v>
      </c>
    </row>
    <row r="123" spans="13:16" x14ac:dyDescent="0.25">
      <c r="M123" s="2" t="s">
        <v>12</v>
      </c>
      <c r="N123" s="2" t="s">
        <v>17</v>
      </c>
      <c r="O123" s="3" t="s">
        <v>15</v>
      </c>
      <c r="P123" s="2">
        <v>0</v>
      </c>
    </row>
    <row r="124" spans="13:16" x14ac:dyDescent="0.25">
      <c r="M124" s="2" t="s">
        <v>12</v>
      </c>
      <c r="N124" s="2" t="s">
        <v>10</v>
      </c>
      <c r="O124" s="3" t="s">
        <v>15</v>
      </c>
      <c r="P124" s="2" t="s">
        <v>27</v>
      </c>
    </row>
    <row r="125" spans="13:16" x14ac:dyDescent="0.25">
      <c r="M125" s="2" t="s">
        <v>12</v>
      </c>
      <c r="N125" s="2" t="s">
        <v>10</v>
      </c>
      <c r="O125" s="2">
        <v>0</v>
      </c>
      <c r="P125" s="2">
        <v>0</v>
      </c>
    </row>
    <row r="126" spans="13:16" x14ac:dyDescent="0.25">
      <c r="M126" s="2" t="s">
        <v>12</v>
      </c>
      <c r="N126" s="2" t="s">
        <v>10</v>
      </c>
      <c r="O126" s="3" t="s">
        <v>15</v>
      </c>
      <c r="P126" s="3" t="s">
        <v>15</v>
      </c>
    </row>
    <row r="127" spans="13:16" x14ac:dyDescent="0.25">
      <c r="M127" s="2" t="s">
        <v>30</v>
      </c>
      <c r="N127" s="2" t="s">
        <v>17</v>
      </c>
      <c r="O127" s="2">
        <v>0</v>
      </c>
      <c r="P127" s="3" t="s">
        <v>15</v>
      </c>
    </row>
    <row r="128" spans="13:16" x14ac:dyDescent="0.25">
      <c r="M128" s="2" t="s">
        <v>12</v>
      </c>
      <c r="N128" s="2" t="s">
        <v>10</v>
      </c>
      <c r="O128" s="2">
        <v>0</v>
      </c>
      <c r="P128" s="3" t="s">
        <v>15</v>
      </c>
    </row>
    <row r="129" spans="13:16" x14ac:dyDescent="0.25">
      <c r="M129" s="2" t="s">
        <v>12</v>
      </c>
      <c r="N129" s="2" t="s">
        <v>10</v>
      </c>
      <c r="O129" s="2">
        <v>0</v>
      </c>
      <c r="P129" s="2" t="s">
        <v>27</v>
      </c>
    </row>
    <row r="130" spans="13:16" x14ac:dyDescent="0.25">
      <c r="M130" s="2" t="s">
        <v>12</v>
      </c>
      <c r="N130" s="2" t="s">
        <v>10</v>
      </c>
      <c r="O130" s="2">
        <v>0</v>
      </c>
      <c r="P130" s="2">
        <v>0</v>
      </c>
    </row>
    <row r="131" spans="13:16" x14ac:dyDescent="0.25">
      <c r="M131" s="2" t="s">
        <v>12</v>
      </c>
      <c r="N131" s="2" t="s">
        <v>10</v>
      </c>
      <c r="O131" s="3" t="s">
        <v>15</v>
      </c>
      <c r="P131" s="3" t="s">
        <v>15</v>
      </c>
    </row>
    <row r="132" spans="13:16" x14ac:dyDescent="0.25">
      <c r="M132" s="2" t="s">
        <v>12</v>
      </c>
      <c r="N132" s="2" t="s">
        <v>10</v>
      </c>
      <c r="O132" s="2">
        <v>0</v>
      </c>
      <c r="P132" s="3" t="s">
        <v>15</v>
      </c>
    </row>
    <row r="133" spans="13:16" x14ac:dyDescent="0.25">
      <c r="M133" s="2" t="s">
        <v>12</v>
      </c>
      <c r="N133" s="2" t="s">
        <v>17</v>
      </c>
      <c r="O133" s="2">
        <v>0</v>
      </c>
      <c r="P133" s="2">
        <v>0</v>
      </c>
    </row>
    <row r="134" spans="13:16" x14ac:dyDescent="0.25">
      <c r="M134" s="2" t="s">
        <v>12</v>
      </c>
      <c r="N134" s="2" t="s">
        <v>10</v>
      </c>
      <c r="O134" s="2">
        <v>0</v>
      </c>
      <c r="P134" s="2">
        <v>0</v>
      </c>
    </row>
    <row r="135" spans="13:16" x14ac:dyDescent="0.25">
      <c r="M135" s="2" t="s">
        <v>12</v>
      </c>
      <c r="N135" s="2" t="s">
        <v>17</v>
      </c>
      <c r="O135" s="2">
        <v>0</v>
      </c>
      <c r="P135" s="3" t="s">
        <v>15</v>
      </c>
    </row>
    <row r="136" spans="13:16" x14ac:dyDescent="0.25">
      <c r="M136" s="2" t="s">
        <v>12</v>
      </c>
      <c r="N136" s="2" t="s">
        <v>17</v>
      </c>
      <c r="O136" s="2">
        <v>0</v>
      </c>
      <c r="P136" s="2">
        <v>0</v>
      </c>
    </row>
    <row r="137" spans="13:16" x14ac:dyDescent="0.25">
      <c r="M137" s="2" t="s">
        <v>12</v>
      </c>
      <c r="N137" s="2" t="s">
        <v>10</v>
      </c>
      <c r="O137" s="2">
        <v>0</v>
      </c>
      <c r="P137" s="3" t="s">
        <v>15</v>
      </c>
    </row>
    <row r="138" spans="13:16" x14ac:dyDescent="0.25">
      <c r="M138" s="2" t="s">
        <v>12</v>
      </c>
      <c r="N138" s="2" t="s">
        <v>10</v>
      </c>
      <c r="O138" s="2">
        <v>0</v>
      </c>
      <c r="P138" s="2">
        <v>0</v>
      </c>
    </row>
    <row r="139" spans="13:16" x14ac:dyDescent="0.25">
      <c r="M139" s="2" t="s">
        <v>12</v>
      </c>
      <c r="N139" s="2" t="s">
        <v>10</v>
      </c>
      <c r="O139" s="2">
        <v>0</v>
      </c>
      <c r="P139" s="2">
        <v>0</v>
      </c>
    </row>
    <row r="140" spans="13:16" x14ac:dyDescent="0.25">
      <c r="M140" s="2" t="s">
        <v>30</v>
      </c>
      <c r="N140" s="2" t="s">
        <v>10</v>
      </c>
      <c r="O140" s="3" t="s">
        <v>15</v>
      </c>
      <c r="P140" s="2" t="s">
        <v>26</v>
      </c>
    </row>
    <row r="141" spans="13:16" x14ac:dyDescent="0.25">
      <c r="M141" s="2" t="s">
        <v>30</v>
      </c>
      <c r="N141" s="2" t="s">
        <v>10</v>
      </c>
      <c r="O141" s="2">
        <v>0</v>
      </c>
      <c r="P141" s="2">
        <v>0</v>
      </c>
    </row>
    <row r="142" spans="13:16" x14ac:dyDescent="0.25">
      <c r="M142" s="2" t="s">
        <v>30</v>
      </c>
      <c r="N142" s="2" t="s">
        <v>10</v>
      </c>
      <c r="O142" s="2">
        <v>0</v>
      </c>
      <c r="P142" s="3" t="s">
        <v>15</v>
      </c>
    </row>
    <row r="143" spans="13:16" x14ac:dyDescent="0.25">
      <c r="M143" s="2" t="s">
        <v>30</v>
      </c>
      <c r="N143" s="2" t="s">
        <v>17</v>
      </c>
      <c r="O143" s="2">
        <v>0</v>
      </c>
      <c r="P143" s="2" t="s">
        <v>32</v>
      </c>
    </row>
    <row r="144" spans="13:16" x14ac:dyDescent="0.25">
      <c r="M144" s="2" t="s">
        <v>30</v>
      </c>
      <c r="N144" s="2" t="s">
        <v>10</v>
      </c>
      <c r="O144" s="2">
        <v>0</v>
      </c>
      <c r="P144" s="2">
        <v>0</v>
      </c>
    </row>
    <row r="145" spans="13:16" x14ac:dyDescent="0.25">
      <c r="M145" s="2" t="s">
        <v>30</v>
      </c>
      <c r="N145" s="2" t="s">
        <v>10</v>
      </c>
      <c r="O145" s="3" t="s">
        <v>15</v>
      </c>
      <c r="P145" s="2" t="s">
        <v>32</v>
      </c>
    </row>
    <row r="146" spans="13:16" x14ac:dyDescent="0.25">
      <c r="M146" s="2" t="s">
        <v>12</v>
      </c>
      <c r="N146" s="2" t="s">
        <v>10</v>
      </c>
      <c r="O146" s="2">
        <v>0</v>
      </c>
      <c r="P146" s="2">
        <v>0</v>
      </c>
    </row>
    <row r="147" spans="13:16" x14ac:dyDescent="0.25">
      <c r="M147" s="2" t="s">
        <v>30</v>
      </c>
      <c r="N147" s="2" t="s">
        <v>17</v>
      </c>
      <c r="O147" s="3" t="s">
        <v>16</v>
      </c>
      <c r="P147" s="2" t="s">
        <v>26</v>
      </c>
    </row>
    <row r="148" spans="13:16" x14ac:dyDescent="0.25">
      <c r="M148" s="2" t="s">
        <v>30</v>
      </c>
      <c r="N148" s="2" t="s">
        <v>10</v>
      </c>
      <c r="O148" s="2">
        <v>0</v>
      </c>
      <c r="P148" s="3" t="s">
        <v>15</v>
      </c>
    </row>
    <row r="149" spans="13:16" x14ac:dyDescent="0.25">
      <c r="M149" s="2" t="s">
        <v>30</v>
      </c>
      <c r="N149" s="2" t="s">
        <v>17</v>
      </c>
      <c r="O149" s="2">
        <v>0</v>
      </c>
      <c r="P149" s="3" t="s">
        <v>15</v>
      </c>
    </row>
    <row r="150" spans="13:16" x14ac:dyDescent="0.25">
      <c r="M150" s="2" t="s">
        <v>30</v>
      </c>
      <c r="N150" s="2" t="s">
        <v>17</v>
      </c>
      <c r="O150" s="3" t="s">
        <v>15</v>
      </c>
      <c r="P150" s="3" t="s">
        <v>16</v>
      </c>
    </row>
    <row r="151" spans="13:16" x14ac:dyDescent="0.25">
      <c r="M151" s="2" t="s">
        <v>12</v>
      </c>
      <c r="N151" s="2" t="s">
        <v>10</v>
      </c>
      <c r="O151" s="2">
        <v>0</v>
      </c>
      <c r="P151" s="2">
        <v>0</v>
      </c>
    </row>
    <row r="152" spans="13:16" x14ac:dyDescent="0.25">
      <c r="M152" s="2" t="s">
        <v>30</v>
      </c>
      <c r="N152" s="2" t="s">
        <v>17</v>
      </c>
      <c r="O152" s="2">
        <v>0</v>
      </c>
      <c r="P152" s="2">
        <v>0</v>
      </c>
    </row>
    <row r="153" spans="13:16" x14ac:dyDescent="0.25">
      <c r="M153" s="2" t="s">
        <v>30</v>
      </c>
      <c r="N153" s="2" t="s">
        <v>10</v>
      </c>
      <c r="O153" s="2">
        <v>0</v>
      </c>
      <c r="P153" s="2">
        <v>0</v>
      </c>
    </row>
    <row r="154" spans="13:16" x14ac:dyDescent="0.25">
      <c r="M154" s="2" t="s">
        <v>30</v>
      </c>
      <c r="N154" s="2" t="s">
        <v>10</v>
      </c>
      <c r="O154" s="3" t="s">
        <v>15</v>
      </c>
      <c r="P154" s="2" t="s">
        <v>32</v>
      </c>
    </row>
    <row r="155" spans="13:16" x14ac:dyDescent="0.25">
      <c r="M155" s="2" t="s">
        <v>30</v>
      </c>
      <c r="N155" s="2" t="s">
        <v>10</v>
      </c>
      <c r="O155" s="2">
        <v>0</v>
      </c>
      <c r="P155" s="2">
        <v>0</v>
      </c>
    </row>
    <row r="156" spans="13:16" x14ac:dyDescent="0.25">
      <c r="M156" s="2" t="s">
        <v>30</v>
      </c>
      <c r="N156" s="2" t="s">
        <v>17</v>
      </c>
      <c r="O156" s="3" t="s">
        <v>16</v>
      </c>
      <c r="P156" s="2" t="s">
        <v>32</v>
      </c>
    </row>
    <row r="157" spans="13:16" x14ac:dyDescent="0.25">
      <c r="M157" s="2" t="s">
        <v>30</v>
      </c>
      <c r="N157" s="2" t="s">
        <v>17</v>
      </c>
      <c r="O157" s="2">
        <v>0</v>
      </c>
      <c r="P157" s="2">
        <v>0</v>
      </c>
    </row>
    <row r="158" spans="13:16" x14ac:dyDescent="0.25">
      <c r="M158" s="2" t="s">
        <v>30</v>
      </c>
      <c r="N158" s="2" t="s">
        <v>17</v>
      </c>
      <c r="O158" s="2">
        <v>0</v>
      </c>
      <c r="P158" s="3" t="s">
        <v>15</v>
      </c>
    </row>
    <row r="159" spans="13:16" x14ac:dyDescent="0.25">
      <c r="M159" s="2" t="s">
        <v>12</v>
      </c>
      <c r="N159" s="2" t="s">
        <v>10</v>
      </c>
      <c r="O159" s="2">
        <v>0</v>
      </c>
      <c r="P159" s="3" t="s">
        <v>16</v>
      </c>
    </row>
    <row r="160" spans="13:16" x14ac:dyDescent="0.25">
      <c r="M160" s="2" t="s">
        <v>12</v>
      </c>
      <c r="N160" s="2" t="s">
        <v>10</v>
      </c>
      <c r="O160" s="3" t="s">
        <v>16</v>
      </c>
      <c r="P160" s="2" t="s">
        <v>26</v>
      </c>
    </row>
    <row r="161" spans="13:16" x14ac:dyDescent="0.25">
      <c r="M161" s="2" t="s">
        <v>12</v>
      </c>
      <c r="N161" s="2" t="s">
        <v>10</v>
      </c>
      <c r="O161" s="3" t="s">
        <v>15</v>
      </c>
      <c r="P161" s="3" t="s">
        <v>16</v>
      </c>
    </row>
    <row r="162" spans="13:16" x14ac:dyDescent="0.25">
      <c r="M162" s="2" t="s">
        <v>12</v>
      </c>
      <c r="N162" s="2" t="s">
        <v>10</v>
      </c>
      <c r="O162" s="3" t="s">
        <v>15</v>
      </c>
      <c r="P162" s="2" t="s">
        <v>26</v>
      </c>
    </row>
    <row r="163" spans="13:16" x14ac:dyDescent="0.25">
      <c r="M163" s="2" t="s">
        <v>12</v>
      </c>
      <c r="N163" s="2" t="s">
        <v>17</v>
      </c>
      <c r="O163" s="2">
        <v>0</v>
      </c>
      <c r="P163" s="3" t="s">
        <v>15</v>
      </c>
    </row>
    <row r="164" spans="13:16" x14ac:dyDescent="0.25">
      <c r="M164" s="2" t="s">
        <v>30</v>
      </c>
      <c r="N164" s="2" t="s">
        <v>10</v>
      </c>
      <c r="O164" s="3" t="s">
        <v>15</v>
      </c>
      <c r="P164" s="3" t="s">
        <v>16</v>
      </c>
    </row>
    <row r="165" spans="13:16" x14ac:dyDescent="0.25">
      <c r="M165" s="2" t="s">
        <v>12</v>
      </c>
      <c r="N165" s="2" t="s">
        <v>10</v>
      </c>
      <c r="O165" s="3" t="s">
        <v>15</v>
      </c>
      <c r="P165" s="3" t="s">
        <v>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S165"/>
  <sheetViews>
    <sheetView workbookViewId="0">
      <selection activeCell="J1" sqref="J1"/>
    </sheetView>
  </sheetViews>
  <sheetFormatPr defaultRowHeight="13.2" x14ac:dyDescent="0.25"/>
  <cols>
    <col min="1" max="1" width="69.44140625" customWidth="1"/>
    <col min="2" max="2" width="16" bestFit="1" customWidth="1"/>
    <col min="3" max="3" width="9.33203125" customWidth="1"/>
    <col min="4" max="4" width="10.109375" customWidth="1"/>
    <col min="5" max="5" width="9.6640625" customWidth="1"/>
    <col min="6" max="6" width="8.33203125" customWidth="1"/>
    <col min="7" max="7" width="7.88671875" customWidth="1"/>
    <col min="8" max="8" width="7.33203125" customWidth="1"/>
    <col min="9" max="9" width="10.6640625" bestFit="1" customWidth="1"/>
    <col min="18" max="18" width="38.5546875" customWidth="1"/>
    <col min="19" max="19" width="16" bestFit="1" customWidth="1"/>
    <col min="20" max="20" width="7.88671875" customWidth="1"/>
    <col min="21" max="21" width="5.5546875" customWidth="1"/>
    <col min="22" max="22" width="7.33203125" customWidth="1"/>
    <col min="23" max="24" width="5.5546875" customWidth="1"/>
    <col min="25" max="25" width="7.5546875" bestFit="1" customWidth="1"/>
    <col min="26" max="26" width="10.6640625" bestFit="1" customWidth="1"/>
  </cols>
  <sheetData>
    <row r="1" spans="1:45" x14ac:dyDescent="0.25">
      <c r="A1" s="11" t="s">
        <v>8</v>
      </c>
      <c r="J1" s="95" t="s">
        <v>109</v>
      </c>
      <c r="L1" s="1" t="s">
        <v>4</v>
      </c>
      <c r="M1" s="1" t="s">
        <v>3</v>
      </c>
      <c r="N1" s="11" t="s">
        <v>8</v>
      </c>
      <c r="O1" s="11" t="s">
        <v>9</v>
      </c>
      <c r="AS1" s="37" t="s">
        <v>99</v>
      </c>
    </row>
    <row r="2" spans="1:45" x14ac:dyDescent="0.25">
      <c r="L2" s="2" t="s">
        <v>12</v>
      </c>
      <c r="M2" s="2" t="s">
        <v>11</v>
      </c>
      <c r="N2" s="3" t="s">
        <v>15</v>
      </c>
      <c r="O2" s="3" t="s">
        <v>16</v>
      </c>
    </row>
    <row r="3" spans="1:45" x14ac:dyDescent="0.25">
      <c r="L3" s="2" t="s">
        <v>12</v>
      </c>
      <c r="M3" s="2" t="s">
        <v>18</v>
      </c>
      <c r="N3" s="2">
        <v>0</v>
      </c>
      <c r="O3" s="3" t="s">
        <v>15</v>
      </c>
    </row>
    <row r="4" spans="1:45" x14ac:dyDescent="0.25">
      <c r="L4" s="2" t="s">
        <v>12</v>
      </c>
      <c r="M4" s="2" t="s">
        <v>11</v>
      </c>
      <c r="N4" s="2">
        <v>0</v>
      </c>
      <c r="O4" s="3" t="s">
        <v>16</v>
      </c>
    </row>
    <row r="5" spans="1:45" x14ac:dyDescent="0.25">
      <c r="A5" s="39" t="s">
        <v>70</v>
      </c>
      <c r="B5" s="39" t="s">
        <v>69</v>
      </c>
      <c r="L5" s="2" t="s">
        <v>12</v>
      </c>
      <c r="M5" s="2" t="s">
        <v>22</v>
      </c>
      <c r="N5" s="2">
        <v>0</v>
      </c>
      <c r="O5" s="2">
        <v>0</v>
      </c>
      <c r="R5" s="39" t="s">
        <v>100</v>
      </c>
      <c r="S5" s="39" t="s">
        <v>69</v>
      </c>
    </row>
    <row r="6" spans="1:45" x14ac:dyDescent="0.25">
      <c r="A6" s="39" t="s">
        <v>67</v>
      </c>
      <c r="B6">
        <v>0</v>
      </c>
      <c r="C6" t="s">
        <v>15</v>
      </c>
      <c r="D6" t="s">
        <v>16</v>
      </c>
      <c r="E6" t="s">
        <v>26</v>
      </c>
      <c r="F6" t="s">
        <v>68</v>
      </c>
      <c r="L6" s="2" t="s">
        <v>12</v>
      </c>
      <c r="M6" s="2" t="s">
        <v>11</v>
      </c>
      <c r="N6" s="2">
        <v>0</v>
      </c>
      <c r="O6" s="3" t="s">
        <v>16</v>
      </c>
      <c r="R6" s="39" t="s">
        <v>67</v>
      </c>
      <c r="S6">
        <v>0</v>
      </c>
      <c r="T6" t="s">
        <v>15</v>
      </c>
      <c r="U6" t="s">
        <v>16</v>
      </c>
      <c r="V6" t="s">
        <v>68</v>
      </c>
    </row>
    <row r="7" spans="1:45" x14ac:dyDescent="0.25">
      <c r="A7" s="40" t="s">
        <v>18</v>
      </c>
      <c r="B7" s="41">
        <v>40</v>
      </c>
      <c r="C7" s="41">
        <v>6</v>
      </c>
      <c r="D7" s="41">
        <v>1</v>
      </c>
      <c r="E7" s="41"/>
      <c r="F7" s="41">
        <v>47</v>
      </c>
      <c r="L7" s="2" t="s">
        <v>12</v>
      </c>
      <c r="M7" s="2" t="s">
        <v>11</v>
      </c>
      <c r="N7" s="2">
        <v>0</v>
      </c>
      <c r="O7" s="3" t="s">
        <v>15</v>
      </c>
      <c r="R7" s="40" t="s">
        <v>18</v>
      </c>
      <c r="S7" s="41">
        <v>22</v>
      </c>
      <c r="T7" s="41">
        <v>3</v>
      </c>
      <c r="U7" s="41"/>
      <c r="V7" s="41">
        <v>25</v>
      </c>
    </row>
    <row r="8" spans="1:45" x14ac:dyDescent="0.25">
      <c r="A8" s="40" t="s">
        <v>11</v>
      </c>
      <c r="B8" s="41">
        <v>152</v>
      </c>
      <c r="C8" s="41">
        <v>31</v>
      </c>
      <c r="D8" s="41">
        <v>9</v>
      </c>
      <c r="E8" s="41">
        <v>4</v>
      </c>
      <c r="F8" s="41">
        <v>196</v>
      </c>
      <c r="L8" s="2" t="s">
        <v>12</v>
      </c>
      <c r="M8" s="2" t="s">
        <v>11</v>
      </c>
      <c r="N8" s="3" t="s">
        <v>15</v>
      </c>
      <c r="O8" s="3" t="s">
        <v>15</v>
      </c>
      <c r="R8" s="40" t="s">
        <v>11</v>
      </c>
      <c r="S8" s="41">
        <v>65</v>
      </c>
      <c r="T8" s="41">
        <v>11</v>
      </c>
      <c r="U8" s="41">
        <v>5</v>
      </c>
      <c r="V8" s="41">
        <v>81</v>
      </c>
    </row>
    <row r="9" spans="1:45" x14ac:dyDescent="0.25">
      <c r="A9" s="40" t="s">
        <v>22</v>
      </c>
      <c r="B9" s="41">
        <v>77</v>
      </c>
      <c r="C9" s="41">
        <v>10</v>
      </c>
      <c r="D9" s="41">
        <v>1</v>
      </c>
      <c r="E9" s="41">
        <v>3</v>
      </c>
      <c r="F9" s="41">
        <v>91</v>
      </c>
      <c r="L9" s="2" t="s">
        <v>12</v>
      </c>
      <c r="M9" s="2" t="s">
        <v>11</v>
      </c>
      <c r="N9" s="2">
        <v>0</v>
      </c>
      <c r="O9" s="2">
        <v>0</v>
      </c>
      <c r="R9" s="40" t="s">
        <v>22</v>
      </c>
      <c r="S9" s="41">
        <v>31</v>
      </c>
      <c r="T9" s="41">
        <v>4</v>
      </c>
      <c r="U9" s="41">
        <v>1</v>
      </c>
      <c r="V9" s="41">
        <v>36</v>
      </c>
    </row>
    <row r="10" spans="1:45" x14ac:dyDescent="0.25">
      <c r="A10" s="40" t="s">
        <v>28</v>
      </c>
      <c r="B10" s="41">
        <v>29</v>
      </c>
      <c r="C10" s="41">
        <v>5</v>
      </c>
      <c r="D10" s="41">
        <v>2</v>
      </c>
      <c r="E10" s="41">
        <v>1</v>
      </c>
      <c r="F10" s="41">
        <v>37</v>
      </c>
      <c r="L10" s="2" t="s">
        <v>12</v>
      </c>
      <c r="M10" s="2" t="s">
        <v>11</v>
      </c>
      <c r="N10" s="3" t="s">
        <v>15</v>
      </c>
      <c r="O10" s="2" t="s">
        <v>26</v>
      </c>
      <c r="R10" s="40" t="s">
        <v>28</v>
      </c>
      <c r="S10" s="41">
        <v>17</v>
      </c>
      <c r="T10" s="41">
        <v>2</v>
      </c>
      <c r="U10" s="41"/>
      <c r="V10" s="41">
        <v>19</v>
      </c>
    </row>
    <row r="11" spans="1:45" x14ac:dyDescent="0.25">
      <c r="A11" s="40" t="s">
        <v>37</v>
      </c>
      <c r="B11" s="41">
        <v>6</v>
      </c>
      <c r="C11" s="41">
        <v>3</v>
      </c>
      <c r="D11" s="41">
        <v>1</v>
      </c>
      <c r="E11" s="41"/>
      <c r="F11" s="41">
        <v>10</v>
      </c>
      <c r="L11" s="2" t="s">
        <v>12</v>
      </c>
      <c r="M11" s="2" t="s">
        <v>18</v>
      </c>
      <c r="N11" s="2">
        <v>0</v>
      </c>
      <c r="O11" s="2">
        <v>0</v>
      </c>
      <c r="R11" s="40" t="s">
        <v>37</v>
      </c>
      <c r="S11" s="41">
        <v>1</v>
      </c>
      <c r="T11" s="41">
        <v>2</v>
      </c>
      <c r="U11" s="41"/>
      <c r="V11" s="41">
        <v>3</v>
      </c>
    </row>
    <row r="12" spans="1:45" x14ac:dyDescent="0.25">
      <c r="A12" s="40" t="s">
        <v>68</v>
      </c>
      <c r="B12" s="41">
        <v>304</v>
      </c>
      <c r="C12" s="41">
        <v>55</v>
      </c>
      <c r="D12" s="41">
        <v>14</v>
      </c>
      <c r="E12" s="41">
        <v>8</v>
      </c>
      <c r="F12" s="41">
        <v>381</v>
      </c>
      <c r="L12" s="2" t="s">
        <v>12</v>
      </c>
      <c r="M12" s="2" t="s">
        <v>11</v>
      </c>
      <c r="N12" s="2">
        <v>0</v>
      </c>
      <c r="O12" s="2">
        <v>0</v>
      </c>
      <c r="R12" s="40" t="s">
        <v>68</v>
      </c>
      <c r="S12" s="41">
        <v>136</v>
      </c>
      <c r="T12" s="41">
        <v>22</v>
      </c>
      <c r="U12" s="41">
        <v>6</v>
      </c>
      <c r="V12" s="41">
        <v>164</v>
      </c>
    </row>
    <row r="13" spans="1:45" x14ac:dyDescent="0.25">
      <c r="L13" s="2" t="s">
        <v>12</v>
      </c>
      <c r="M13" s="2" t="s">
        <v>11</v>
      </c>
      <c r="N13" s="2">
        <v>0</v>
      </c>
      <c r="O13" s="3" t="s">
        <v>15</v>
      </c>
    </row>
    <row r="14" spans="1:45" x14ac:dyDescent="0.25">
      <c r="L14" s="2" t="s">
        <v>12</v>
      </c>
      <c r="M14" s="2" t="s">
        <v>11</v>
      </c>
      <c r="N14" s="2">
        <v>0</v>
      </c>
      <c r="O14" s="2">
        <v>0</v>
      </c>
    </row>
    <row r="15" spans="1:45" x14ac:dyDescent="0.25">
      <c r="A15" s="38" t="s">
        <v>71</v>
      </c>
      <c r="B15" s="19" t="s">
        <v>73</v>
      </c>
      <c r="C15" s="19" t="s">
        <v>15</v>
      </c>
      <c r="D15" s="19" t="s">
        <v>16</v>
      </c>
      <c r="E15" s="19" t="s">
        <v>26</v>
      </c>
      <c r="F15" s="38" t="s">
        <v>72</v>
      </c>
      <c r="L15" s="2" t="s">
        <v>12</v>
      </c>
      <c r="M15" s="2" t="s">
        <v>11</v>
      </c>
      <c r="N15" s="2">
        <v>0</v>
      </c>
      <c r="O15" s="2">
        <v>0</v>
      </c>
      <c r="R15" s="38" t="s">
        <v>71</v>
      </c>
      <c r="S15" s="19" t="s">
        <v>73</v>
      </c>
      <c r="T15" s="19" t="s">
        <v>15</v>
      </c>
      <c r="U15" s="19" t="s">
        <v>16</v>
      </c>
      <c r="V15" s="19" t="s">
        <v>26</v>
      </c>
      <c r="W15" s="38" t="s">
        <v>72</v>
      </c>
    </row>
    <row r="16" spans="1:45" x14ac:dyDescent="0.25">
      <c r="A16" s="40" t="s">
        <v>18</v>
      </c>
      <c r="B16" s="43">
        <v>40</v>
      </c>
      <c r="C16" s="44">
        <v>6</v>
      </c>
      <c r="D16" s="44">
        <v>1</v>
      </c>
      <c r="E16" s="45">
        <v>0</v>
      </c>
      <c r="F16" s="41">
        <v>47</v>
      </c>
      <c r="L16" s="2" t="s">
        <v>12</v>
      </c>
      <c r="M16" s="2" t="s">
        <v>11</v>
      </c>
      <c r="N16" s="2">
        <v>0</v>
      </c>
      <c r="O16" s="3" t="s">
        <v>15</v>
      </c>
      <c r="R16" s="40" t="s">
        <v>18</v>
      </c>
      <c r="S16" s="41">
        <v>22</v>
      </c>
      <c r="T16" s="41">
        <v>3</v>
      </c>
      <c r="U16" s="41">
        <v>0</v>
      </c>
      <c r="V16" s="41">
        <v>0</v>
      </c>
      <c r="W16" s="41">
        <v>25</v>
      </c>
    </row>
    <row r="17" spans="1:23" x14ac:dyDescent="0.25">
      <c r="A17" s="40" t="s">
        <v>11</v>
      </c>
      <c r="B17" s="53">
        <v>152</v>
      </c>
      <c r="C17" s="54">
        <v>31</v>
      </c>
      <c r="D17" s="54">
        <v>9</v>
      </c>
      <c r="E17" s="55">
        <v>4</v>
      </c>
      <c r="F17" s="41">
        <v>196</v>
      </c>
      <c r="L17" s="2" t="s">
        <v>12</v>
      </c>
      <c r="M17" s="2" t="s">
        <v>18</v>
      </c>
      <c r="N17" s="2">
        <v>0</v>
      </c>
      <c r="O17" s="3" t="s">
        <v>15</v>
      </c>
      <c r="R17" s="40" t="s">
        <v>11</v>
      </c>
      <c r="S17" s="41">
        <v>65</v>
      </c>
      <c r="T17" s="41">
        <v>11</v>
      </c>
      <c r="U17" s="41">
        <v>5</v>
      </c>
      <c r="V17" s="41">
        <v>0</v>
      </c>
      <c r="W17" s="41">
        <v>81</v>
      </c>
    </row>
    <row r="18" spans="1:23" x14ac:dyDescent="0.25">
      <c r="A18" s="40" t="s">
        <v>22</v>
      </c>
      <c r="B18" s="53">
        <v>77</v>
      </c>
      <c r="C18" s="54">
        <v>10</v>
      </c>
      <c r="D18" s="54">
        <v>1</v>
      </c>
      <c r="E18" s="55">
        <v>3</v>
      </c>
      <c r="F18" s="41">
        <v>91</v>
      </c>
      <c r="L18" s="2" t="s">
        <v>12</v>
      </c>
      <c r="M18" s="2" t="s">
        <v>28</v>
      </c>
      <c r="N18" s="2">
        <v>0</v>
      </c>
      <c r="O18" s="3" t="s">
        <v>15</v>
      </c>
      <c r="R18" s="40" t="s">
        <v>22</v>
      </c>
      <c r="S18" s="41">
        <v>31</v>
      </c>
      <c r="T18" s="41">
        <v>4</v>
      </c>
      <c r="U18" s="41">
        <v>1</v>
      </c>
      <c r="V18" s="41">
        <v>0</v>
      </c>
      <c r="W18" s="41">
        <v>36</v>
      </c>
    </row>
    <row r="19" spans="1:23" x14ac:dyDescent="0.25">
      <c r="A19" s="40" t="s">
        <v>28</v>
      </c>
      <c r="B19" s="53">
        <v>29</v>
      </c>
      <c r="C19" s="54">
        <v>5</v>
      </c>
      <c r="D19" s="54">
        <v>2</v>
      </c>
      <c r="E19" s="55">
        <v>1</v>
      </c>
      <c r="F19" s="41">
        <v>37</v>
      </c>
      <c r="L19" s="2" t="s">
        <v>12</v>
      </c>
      <c r="M19" s="2" t="s">
        <v>11</v>
      </c>
      <c r="N19" s="2">
        <v>0</v>
      </c>
      <c r="O19" s="3" t="s">
        <v>15</v>
      </c>
      <c r="R19" s="40" t="s">
        <v>28</v>
      </c>
      <c r="S19" s="41">
        <v>17</v>
      </c>
      <c r="T19" s="41">
        <v>2</v>
      </c>
      <c r="U19" s="41">
        <v>0</v>
      </c>
      <c r="V19" s="41">
        <v>0</v>
      </c>
      <c r="W19" s="41">
        <v>19</v>
      </c>
    </row>
    <row r="20" spans="1:23" x14ac:dyDescent="0.25">
      <c r="A20" s="40" t="s">
        <v>37</v>
      </c>
      <c r="B20" s="46">
        <v>6</v>
      </c>
      <c r="C20" s="47">
        <v>3</v>
      </c>
      <c r="D20" s="47">
        <v>1</v>
      </c>
      <c r="E20" s="48">
        <v>0</v>
      </c>
      <c r="F20" s="41">
        <v>10</v>
      </c>
      <c r="L20" s="2" t="s">
        <v>30</v>
      </c>
      <c r="M20" s="2" t="s">
        <v>28</v>
      </c>
      <c r="N20" s="2">
        <v>0</v>
      </c>
      <c r="O20" s="3" t="s">
        <v>15</v>
      </c>
      <c r="R20" s="40" t="s">
        <v>37</v>
      </c>
      <c r="S20" s="41">
        <v>1</v>
      </c>
      <c r="T20" s="41">
        <v>2</v>
      </c>
      <c r="U20" s="41">
        <v>0</v>
      </c>
      <c r="V20" s="41">
        <v>0</v>
      </c>
      <c r="W20" s="41">
        <v>3</v>
      </c>
    </row>
    <row r="21" spans="1:23" x14ac:dyDescent="0.25">
      <c r="A21" s="38" t="s">
        <v>72</v>
      </c>
      <c r="B21">
        <f>SUM(B16:B20)</f>
        <v>304</v>
      </c>
      <c r="C21">
        <f t="shared" ref="C21:F21" si="0">SUM(C16:C20)</f>
        <v>55</v>
      </c>
      <c r="D21">
        <f t="shared" si="0"/>
        <v>14</v>
      </c>
      <c r="E21">
        <f t="shared" si="0"/>
        <v>8</v>
      </c>
      <c r="F21">
        <f t="shared" si="0"/>
        <v>381</v>
      </c>
      <c r="L21" s="2" t="s">
        <v>12</v>
      </c>
      <c r="M21" s="2" t="s">
        <v>28</v>
      </c>
      <c r="N21" s="2">
        <v>0</v>
      </c>
      <c r="O21" s="2">
        <v>0</v>
      </c>
      <c r="R21" s="38" t="s">
        <v>72</v>
      </c>
      <c r="S21">
        <f>SUM(S16:S20)</f>
        <v>136</v>
      </c>
      <c r="T21">
        <f t="shared" ref="T21:W21" si="1">SUM(T16:T20)</f>
        <v>22</v>
      </c>
      <c r="U21">
        <f t="shared" si="1"/>
        <v>6</v>
      </c>
      <c r="V21">
        <f t="shared" si="1"/>
        <v>0</v>
      </c>
      <c r="W21">
        <f t="shared" si="1"/>
        <v>164</v>
      </c>
    </row>
    <row r="22" spans="1:23" x14ac:dyDescent="0.25">
      <c r="L22" s="2" t="s">
        <v>30</v>
      </c>
      <c r="M22" s="2" t="s">
        <v>18</v>
      </c>
      <c r="N22" s="2">
        <v>0</v>
      </c>
      <c r="O22" s="2">
        <v>0</v>
      </c>
    </row>
    <row r="23" spans="1:23" x14ac:dyDescent="0.25">
      <c r="A23" s="38" t="s">
        <v>74</v>
      </c>
      <c r="B23" s="17">
        <f>B21/$F$21</f>
        <v>0.79790026246719159</v>
      </c>
      <c r="C23" s="17">
        <f t="shared" ref="C23:E23" si="2">C21/$F$21</f>
        <v>0.14435695538057744</v>
      </c>
      <c r="D23" s="17">
        <f t="shared" si="2"/>
        <v>3.6745406824146981E-2</v>
      </c>
      <c r="E23" s="17">
        <f t="shared" si="2"/>
        <v>2.0997375328083989E-2</v>
      </c>
      <c r="L23" s="2" t="s">
        <v>30</v>
      </c>
      <c r="M23" s="2" t="s">
        <v>18</v>
      </c>
      <c r="N23" s="2">
        <v>0</v>
      </c>
      <c r="O23" s="2">
        <v>0</v>
      </c>
      <c r="R23" s="38" t="s">
        <v>74</v>
      </c>
      <c r="S23" s="17">
        <f>S21/$W$21</f>
        <v>0.82926829268292679</v>
      </c>
      <c r="T23" s="17">
        <f t="shared" ref="T23:V23" si="3">T21/$W$21</f>
        <v>0.13414634146341464</v>
      </c>
      <c r="U23" s="17">
        <f t="shared" si="3"/>
        <v>3.6585365853658534E-2</v>
      </c>
      <c r="V23" s="17">
        <f t="shared" si="3"/>
        <v>0</v>
      </c>
    </row>
    <row r="24" spans="1:23" x14ac:dyDescent="0.25">
      <c r="L24" s="2" t="s">
        <v>30</v>
      </c>
      <c r="M24" s="2" t="s">
        <v>11</v>
      </c>
      <c r="N24" s="3" t="s">
        <v>16</v>
      </c>
      <c r="O24" s="2">
        <v>0</v>
      </c>
    </row>
    <row r="25" spans="1:23" x14ac:dyDescent="0.25">
      <c r="L25" s="2" t="s">
        <v>30</v>
      </c>
      <c r="M25" s="2" t="s">
        <v>18</v>
      </c>
      <c r="N25" s="2">
        <v>0</v>
      </c>
      <c r="O25" s="2">
        <v>0</v>
      </c>
    </row>
    <row r="26" spans="1:23" x14ac:dyDescent="0.25">
      <c r="L26" s="2" t="s">
        <v>12</v>
      </c>
      <c r="M26" s="2" t="s">
        <v>22</v>
      </c>
      <c r="N26" s="3" t="s">
        <v>15</v>
      </c>
      <c r="O26" s="2" t="s">
        <v>32</v>
      </c>
    </row>
    <row r="27" spans="1:23" x14ac:dyDescent="0.25">
      <c r="A27" s="38" t="s">
        <v>75</v>
      </c>
      <c r="B27" s="19" t="s">
        <v>73</v>
      </c>
      <c r="C27" s="19" t="s">
        <v>15</v>
      </c>
      <c r="D27" s="19" t="s">
        <v>16</v>
      </c>
      <c r="E27" s="19" t="s">
        <v>26</v>
      </c>
      <c r="F27" s="38" t="s">
        <v>72</v>
      </c>
      <c r="L27" s="2" t="s">
        <v>12</v>
      </c>
      <c r="M27" s="2" t="s">
        <v>11</v>
      </c>
      <c r="N27" s="2">
        <v>0</v>
      </c>
      <c r="O27" s="3" t="s">
        <v>16</v>
      </c>
      <c r="R27" s="38" t="s">
        <v>75</v>
      </c>
      <c r="S27" s="19" t="s">
        <v>73</v>
      </c>
      <c r="T27" s="19" t="s">
        <v>15</v>
      </c>
      <c r="U27" s="19" t="s">
        <v>16</v>
      </c>
      <c r="V27" s="19" t="s">
        <v>26</v>
      </c>
      <c r="W27" s="38" t="s">
        <v>72</v>
      </c>
    </row>
    <row r="28" spans="1:23" x14ac:dyDescent="0.25">
      <c r="A28" s="40" t="s">
        <v>18</v>
      </c>
      <c r="B28" s="29">
        <f>B$23*$F16</f>
        <v>37.501312335958005</v>
      </c>
      <c r="C28" s="30">
        <f t="shared" ref="C28:E28" si="4">C$23*$F16</f>
        <v>6.7847769028871401</v>
      </c>
      <c r="D28" s="30">
        <f t="shared" si="4"/>
        <v>1.727034120734908</v>
      </c>
      <c r="E28" s="31">
        <f t="shared" si="4"/>
        <v>0.98687664041994749</v>
      </c>
      <c r="F28" s="6">
        <f>SUM(B28:E28)</f>
        <v>47</v>
      </c>
      <c r="L28" s="2" t="s">
        <v>30</v>
      </c>
      <c r="M28" s="2" t="s">
        <v>22</v>
      </c>
      <c r="N28" s="2">
        <v>0</v>
      </c>
      <c r="O28" s="2">
        <v>0</v>
      </c>
      <c r="R28" s="40" t="s">
        <v>18</v>
      </c>
      <c r="S28" s="29">
        <f>S$23*$W16</f>
        <v>20.73170731707317</v>
      </c>
      <c r="T28" s="29">
        <f t="shared" ref="T28:V28" si="5">T$23*$W16</f>
        <v>3.3536585365853662</v>
      </c>
      <c r="U28" s="29">
        <f t="shared" si="5"/>
        <v>0.91463414634146334</v>
      </c>
      <c r="V28" s="29">
        <f t="shared" si="5"/>
        <v>0</v>
      </c>
      <c r="W28" s="6">
        <f>SUM(S28:V28)</f>
        <v>25</v>
      </c>
    </row>
    <row r="29" spans="1:23" x14ac:dyDescent="0.25">
      <c r="A29" s="40" t="s">
        <v>11</v>
      </c>
      <c r="B29" s="32">
        <f t="shared" ref="B29:E32" si="6">B$23*$F17</f>
        <v>156.38845144356955</v>
      </c>
      <c r="C29" s="24">
        <f t="shared" si="6"/>
        <v>28.293963254593177</v>
      </c>
      <c r="D29" s="24">
        <f t="shared" si="6"/>
        <v>7.2020997375328086</v>
      </c>
      <c r="E29" s="25">
        <f t="shared" si="6"/>
        <v>4.1154855643044623</v>
      </c>
      <c r="F29" s="6">
        <f t="shared" ref="F29:F33" si="7">SUM(B29:E29)</f>
        <v>196</v>
      </c>
      <c r="L29" s="2" t="s">
        <v>12</v>
      </c>
      <c r="M29" s="2" t="s">
        <v>11</v>
      </c>
      <c r="N29" s="2">
        <v>0</v>
      </c>
      <c r="O29" s="2">
        <v>0</v>
      </c>
      <c r="R29" s="40" t="s">
        <v>11</v>
      </c>
      <c r="S29" s="29">
        <f t="shared" ref="S29:V32" si="8">S$23*$W17</f>
        <v>67.170731707317074</v>
      </c>
      <c r="T29" s="29">
        <f t="shared" si="8"/>
        <v>10.865853658536587</v>
      </c>
      <c r="U29" s="29">
        <f t="shared" si="8"/>
        <v>2.9634146341463414</v>
      </c>
      <c r="V29" s="29">
        <f t="shared" si="8"/>
        <v>0</v>
      </c>
      <c r="W29" s="6">
        <f t="shared" ref="W29:W33" si="9">SUM(S29:V29)</f>
        <v>81</v>
      </c>
    </row>
    <row r="30" spans="1:23" x14ac:dyDescent="0.25">
      <c r="A30" s="40" t="s">
        <v>22</v>
      </c>
      <c r="B30" s="32">
        <f t="shared" si="6"/>
        <v>72.608923884514439</v>
      </c>
      <c r="C30" s="24">
        <f t="shared" si="6"/>
        <v>13.136482939632547</v>
      </c>
      <c r="D30" s="24">
        <f t="shared" si="6"/>
        <v>3.3438320209973753</v>
      </c>
      <c r="E30" s="25">
        <f t="shared" si="6"/>
        <v>1.9107611548556429</v>
      </c>
      <c r="F30" s="6">
        <f t="shared" si="7"/>
        <v>91.000000000000014</v>
      </c>
      <c r="L30" s="2" t="s">
        <v>12</v>
      </c>
      <c r="M30" s="2" t="s">
        <v>11</v>
      </c>
      <c r="N30" s="2">
        <v>0</v>
      </c>
      <c r="O30" s="3" t="s">
        <v>15</v>
      </c>
      <c r="R30" s="40" t="s">
        <v>22</v>
      </c>
      <c r="S30" s="29">
        <f t="shared" si="8"/>
        <v>29.853658536585364</v>
      </c>
      <c r="T30" s="29">
        <f t="shared" si="8"/>
        <v>4.8292682926829276</v>
      </c>
      <c r="U30" s="29">
        <f t="shared" si="8"/>
        <v>1.3170731707317072</v>
      </c>
      <c r="V30" s="29">
        <f t="shared" si="8"/>
        <v>0</v>
      </c>
      <c r="W30" s="6">
        <f t="shared" si="9"/>
        <v>36</v>
      </c>
    </row>
    <row r="31" spans="1:23" x14ac:dyDescent="0.25">
      <c r="A31" s="40" t="s">
        <v>28</v>
      </c>
      <c r="B31" s="32">
        <f t="shared" si="6"/>
        <v>29.522309711286088</v>
      </c>
      <c r="C31" s="24">
        <f t="shared" si="6"/>
        <v>5.3412073490813654</v>
      </c>
      <c r="D31" s="24">
        <f t="shared" si="6"/>
        <v>1.3595800524934383</v>
      </c>
      <c r="E31" s="25">
        <f t="shared" si="6"/>
        <v>0.7769028871391076</v>
      </c>
      <c r="F31" s="6">
        <f t="shared" si="7"/>
        <v>37.000000000000007</v>
      </c>
      <c r="L31" s="2" t="s">
        <v>12</v>
      </c>
      <c r="M31" s="2" t="s">
        <v>28</v>
      </c>
      <c r="N31" s="2">
        <v>0</v>
      </c>
      <c r="O31" s="2">
        <v>0</v>
      </c>
      <c r="R31" s="40" t="s">
        <v>28</v>
      </c>
      <c r="S31" s="29">
        <f t="shared" si="8"/>
        <v>15.75609756097561</v>
      </c>
      <c r="T31" s="29">
        <f t="shared" si="8"/>
        <v>2.5487804878048781</v>
      </c>
      <c r="U31" s="29">
        <f t="shared" si="8"/>
        <v>0.69512195121951215</v>
      </c>
      <c r="V31" s="29">
        <f t="shared" si="8"/>
        <v>0</v>
      </c>
      <c r="W31" s="6">
        <f t="shared" si="9"/>
        <v>19</v>
      </c>
    </row>
    <row r="32" spans="1:23" x14ac:dyDescent="0.25">
      <c r="A32" s="40" t="s">
        <v>37</v>
      </c>
      <c r="B32" s="33">
        <f t="shared" si="6"/>
        <v>7.9790026246719155</v>
      </c>
      <c r="C32" s="27">
        <f t="shared" si="6"/>
        <v>1.4435695538057745</v>
      </c>
      <c r="D32" s="27">
        <f t="shared" si="6"/>
        <v>0.36745406824146981</v>
      </c>
      <c r="E32" s="28">
        <f t="shared" si="6"/>
        <v>0.20997375328083989</v>
      </c>
      <c r="F32" s="6">
        <f t="shared" si="7"/>
        <v>10</v>
      </c>
      <c r="L32" s="2" t="s">
        <v>12</v>
      </c>
      <c r="M32" s="2" t="s">
        <v>22</v>
      </c>
      <c r="N32" s="2">
        <v>0</v>
      </c>
      <c r="O32" s="2">
        <v>0</v>
      </c>
      <c r="R32" s="40" t="s">
        <v>37</v>
      </c>
      <c r="S32" s="29">
        <f t="shared" si="8"/>
        <v>2.4878048780487805</v>
      </c>
      <c r="T32" s="29">
        <f t="shared" si="8"/>
        <v>0.40243902439024393</v>
      </c>
      <c r="U32" s="29">
        <f t="shared" si="8"/>
        <v>0.1097560975609756</v>
      </c>
      <c r="V32" s="29">
        <f t="shared" si="8"/>
        <v>0</v>
      </c>
      <c r="W32" s="6">
        <f t="shared" si="9"/>
        <v>3</v>
      </c>
    </row>
    <row r="33" spans="1:27" x14ac:dyDescent="0.25">
      <c r="A33" s="38" t="s">
        <v>72</v>
      </c>
      <c r="B33" s="6">
        <f>SUM(B28:B32)</f>
        <v>304</v>
      </c>
      <c r="C33" s="6">
        <f t="shared" ref="C33:E33" si="10">SUM(C28:C32)</f>
        <v>55.000000000000007</v>
      </c>
      <c r="D33" s="6">
        <f t="shared" si="10"/>
        <v>14</v>
      </c>
      <c r="E33" s="6">
        <f t="shared" si="10"/>
        <v>8</v>
      </c>
      <c r="F33" s="6">
        <f t="shared" si="7"/>
        <v>381</v>
      </c>
      <c r="L33" s="2" t="s">
        <v>12</v>
      </c>
      <c r="M33" s="2" t="s">
        <v>11</v>
      </c>
      <c r="N33" s="2">
        <v>0</v>
      </c>
      <c r="O33" s="2">
        <v>0</v>
      </c>
      <c r="R33" s="38" t="s">
        <v>72</v>
      </c>
      <c r="S33" s="6">
        <f>SUM(S28:S32)</f>
        <v>136</v>
      </c>
      <c r="T33" s="6">
        <f t="shared" ref="T33:V33" si="11">SUM(T28:T32)</f>
        <v>22.000000000000004</v>
      </c>
      <c r="U33" s="6">
        <f t="shared" si="11"/>
        <v>6</v>
      </c>
      <c r="V33" s="6">
        <f t="shared" si="11"/>
        <v>0</v>
      </c>
      <c r="W33" s="6">
        <f t="shared" si="9"/>
        <v>164</v>
      </c>
    </row>
    <row r="34" spans="1:27" x14ac:dyDescent="0.25">
      <c r="L34" s="2" t="s">
        <v>12</v>
      </c>
      <c r="M34" s="2" t="s">
        <v>11</v>
      </c>
      <c r="N34" s="2">
        <v>0</v>
      </c>
      <c r="O34" s="3" t="s">
        <v>15</v>
      </c>
    </row>
    <row r="35" spans="1:27" x14ac:dyDescent="0.25">
      <c r="L35" s="2" t="s">
        <v>12</v>
      </c>
      <c r="M35" s="2" t="s">
        <v>11</v>
      </c>
      <c r="N35" s="2">
        <v>0</v>
      </c>
      <c r="O35" s="2">
        <v>0</v>
      </c>
    </row>
    <row r="36" spans="1:27" x14ac:dyDescent="0.25">
      <c r="L36" s="2" t="s">
        <v>12</v>
      </c>
      <c r="M36" s="2" t="s">
        <v>28</v>
      </c>
      <c r="N36" s="2">
        <v>0</v>
      </c>
      <c r="O36" s="2" t="s">
        <v>32</v>
      </c>
    </row>
    <row r="37" spans="1:27" x14ac:dyDescent="0.25">
      <c r="A37" s="38" t="s">
        <v>76</v>
      </c>
      <c r="B37" s="19" t="s">
        <v>73</v>
      </c>
      <c r="C37" s="19" t="s">
        <v>15</v>
      </c>
      <c r="D37" s="19" t="s">
        <v>16</v>
      </c>
      <c r="E37" s="19" t="s">
        <v>26</v>
      </c>
      <c r="L37" s="2" t="s">
        <v>12</v>
      </c>
      <c r="M37" s="2" t="s">
        <v>11</v>
      </c>
      <c r="N37" s="2">
        <v>0</v>
      </c>
      <c r="O37" s="2">
        <v>0</v>
      </c>
      <c r="R37" s="38" t="s">
        <v>76</v>
      </c>
      <c r="S37" s="19" t="s">
        <v>73</v>
      </c>
      <c r="T37" s="19" t="s">
        <v>15</v>
      </c>
      <c r="U37" s="19" t="s">
        <v>16</v>
      </c>
      <c r="V37" s="19" t="s">
        <v>26</v>
      </c>
    </row>
    <row r="38" spans="1:27" x14ac:dyDescent="0.25">
      <c r="A38" s="40" t="s">
        <v>18</v>
      </c>
      <c r="B38" s="17">
        <f>(B16-B28)^2/B28</f>
        <v>0.16648590818644876</v>
      </c>
      <c r="C38" s="17">
        <f t="shared" ref="C38:E38" si="12">(C16-C28)^2/C28</f>
        <v>9.0773034415185735E-2</v>
      </c>
      <c r="D38" s="17">
        <f t="shared" si="12"/>
        <v>0.3060614763580084</v>
      </c>
      <c r="E38" s="17">
        <f t="shared" si="12"/>
        <v>0.98687664041994749</v>
      </c>
      <c r="I38" s="50" t="s">
        <v>77</v>
      </c>
      <c r="J38" s="70">
        <f>SUM(B38:E42)</f>
        <v>9.5270324691580726</v>
      </c>
      <c r="K38" s="96"/>
      <c r="L38" s="2" t="s">
        <v>12</v>
      </c>
      <c r="M38" s="2" t="s">
        <v>11</v>
      </c>
      <c r="N38" s="2">
        <v>0</v>
      </c>
      <c r="O38" s="3" t="s">
        <v>15</v>
      </c>
      <c r="R38" s="40" t="s">
        <v>18</v>
      </c>
      <c r="S38" s="17">
        <f>(S16-S28)^2/S28</f>
        <v>7.7589670014347342E-2</v>
      </c>
      <c r="T38" s="17">
        <f t="shared" ref="T38:V38" si="13">(T16-T28)^2/T28</f>
        <v>3.729490022172955E-2</v>
      </c>
      <c r="U38" s="17">
        <f t="shared" si="13"/>
        <v>0.91463414634146334</v>
      </c>
      <c r="V38" s="17" t="e">
        <f t="shared" si="13"/>
        <v>#DIV/0!</v>
      </c>
      <c r="Z38" s="50" t="s">
        <v>77</v>
      </c>
      <c r="AA38" s="51">
        <f>SUM(S38:U42)</f>
        <v>11.016542231163836</v>
      </c>
    </row>
    <row r="39" spans="1:27" x14ac:dyDescent="0.25">
      <c r="A39" s="40" t="s">
        <v>11</v>
      </c>
      <c r="B39" s="17">
        <f t="shared" ref="B39:E42" si="14">(B17-B29)^2/B29</f>
        <v>0.12314532112057404</v>
      </c>
      <c r="C39" s="17">
        <f t="shared" si="14"/>
        <v>0.258805555149762</v>
      </c>
      <c r="D39" s="17">
        <f t="shared" si="14"/>
        <v>0.44881985415088405</v>
      </c>
      <c r="E39" s="17">
        <f t="shared" si="14"/>
        <v>3.2406663452782905E-3</v>
      </c>
      <c r="I39" s="50" t="s">
        <v>78</v>
      </c>
      <c r="J39" s="70">
        <f>CHIDIST(J38,12)</f>
        <v>0.65737673963471788</v>
      </c>
      <c r="K39" s="96"/>
      <c r="L39" s="2" t="s">
        <v>12</v>
      </c>
      <c r="M39" s="2" t="s">
        <v>22</v>
      </c>
      <c r="N39" s="2">
        <v>0</v>
      </c>
      <c r="O39" s="2">
        <v>0</v>
      </c>
      <c r="R39" s="40" t="s">
        <v>11</v>
      </c>
      <c r="S39" s="17">
        <f t="shared" ref="S39:V39" si="15">(S17-S29)^2/S29</f>
        <v>7.0150734187080496E-2</v>
      </c>
      <c r="T39" s="17">
        <f t="shared" si="15"/>
        <v>1.6561276723878048E-3</v>
      </c>
      <c r="U39" s="17">
        <f t="shared" si="15"/>
        <v>1.399628625915889</v>
      </c>
      <c r="V39" s="17" t="e">
        <f t="shared" si="15"/>
        <v>#DIV/0!</v>
      </c>
      <c r="Z39" s="50" t="s">
        <v>78</v>
      </c>
      <c r="AA39" s="52">
        <f>CHIDIST(AA38,12)</f>
        <v>0.52750154718031195</v>
      </c>
    </row>
    <row r="40" spans="1:27" x14ac:dyDescent="0.25">
      <c r="A40" s="40" t="s">
        <v>22</v>
      </c>
      <c r="B40" s="17">
        <f t="shared" si="14"/>
        <v>0.26555343917030572</v>
      </c>
      <c r="C40" s="17">
        <f t="shared" si="14"/>
        <v>0.74887055202015873</v>
      </c>
      <c r="D40" s="17">
        <f t="shared" si="14"/>
        <v>1.6428901057697458</v>
      </c>
      <c r="E40" s="17">
        <f t="shared" si="14"/>
        <v>0.62092599002047832</v>
      </c>
      <c r="L40" s="2" t="s">
        <v>12</v>
      </c>
      <c r="M40" s="2" t="s">
        <v>11</v>
      </c>
      <c r="N40" s="2">
        <v>0</v>
      </c>
      <c r="O40" s="2">
        <v>0</v>
      </c>
      <c r="R40" s="40" t="s">
        <v>22</v>
      </c>
      <c r="S40" s="17">
        <f t="shared" ref="S40:V40" si="16">(S18-S30)^2/S30</f>
        <v>4.4018013709549005E-2</v>
      </c>
      <c r="T40" s="17">
        <f t="shared" si="16"/>
        <v>0.14239960581424019</v>
      </c>
      <c r="U40" s="17">
        <f t="shared" si="16"/>
        <v>7.633242999096651E-2</v>
      </c>
      <c r="V40" s="17" t="e">
        <f t="shared" si="16"/>
        <v>#DIV/0!</v>
      </c>
    </row>
    <row r="41" spans="1:27" x14ac:dyDescent="0.25">
      <c r="A41" s="40" t="s">
        <v>28</v>
      </c>
      <c r="B41" s="17">
        <f t="shared" si="14"/>
        <v>9.2407212434149327E-3</v>
      </c>
      <c r="C41" s="17">
        <f t="shared" si="14"/>
        <v>2.1797029671045489E-2</v>
      </c>
      <c r="D41" s="17">
        <f t="shared" si="14"/>
        <v>0.30166499457838042</v>
      </c>
      <c r="E41" s="17">
        <f t="shared" si="14"/>
        <v>6.4065049301269786E-2</v>
      </c>
      <c r="L41" s="2" t="s">
        <v>12</v>
      </c>
      <c r="M41" s="2" t="s">
        <v>22</v>
      </c>
      <c r="N41" s="2">
        <v>0</v>
      </c>
      <c r="O41" s="2">
        <v>0</v>
      </c>
      <c r="R41" s="40" t="s">
        <v>28</v>
      </c>
      <c r="S41" s="17">
        <f t="shared" ref="S41:V41" si="17">(S19-S31)^2/S31</f>
        <v>9.8202824133504535E-2</v>
      </c>
      <c r="T41" s="17">
        <f t="shared" si="17"/>
        <v>0.11815847823550008</v>
      </c>
      <c r="U41" s="17">
        <f t="shared" si="17"/>
        <v>0.69512195121951215</v>
      </c>
      <c r="V41" s="17" t="e">
        <f t="shared" si="17"/>
        <v>#DIV/0!</v>
      </c>
    </row>
    <row r="42" spans="1:27" x14ac:dyDescent="0.25">
      <c r="A42" s="40" t="s">
        <v>37</v>
      </c>
      <c r="B42" s="17">
        <f t="shared" si="14"/>
        <v>0.49084472993507366</v>
      </c>
      <c r="C42" s="17">
        <f t="shared" si="14"/>
        <v>1.6781150083512282</v>
      </c>
      <c r="D42" s="17">
        <f t="shared" si="14"/>
        <v>1.0888826396700415</v>
      </c>
      <c r="E42" s="17">
        <f t="shared" si="14"/>
        <v>0.20997375328083989</v>
      </c>
      <c r="L42" s="2" t="s">
        <v>12</v>
      </c>
      <c r="M42" s="2" t="s">
        <v>28</v>
      </c>
      <c r="N42" s="2">
        <v>0</v>
      </c>
      <c r="O42" s="3" t="s">
        <v>15</v>
      </c>
      <c r="R42" s="40" t="s">
        <v>37</v>
      </c>
      <c r="S42" s="17">
        <f t="shared" ref="S42:V42" si="18">(S20-S32)^2/S32</f>
        <v>0.88976566236250609</v>
      </c>
      <c r="T42" s="17">
        <f t="shared" si="18"/>
        <v>6.3418329637841842</v>
      </c>
      <c r="U42" s="17">
        <f t="shared" si="18"/>
        <v>0.1097560975609756</v>
      </c>
      <c r="V42" s="17" t="e">
        <f t="shared" si="18"/>
        <v>#DIV/0!</v>
      </c>
    </row>
    <row r="43" spans="1:27" x14ac:dyDescent="0.25">
      <c r="L43" s="2" t="s">
        <v>30</v>
      </c>
      <c r="M43" s="2" t="s">
        <v>18</v>
      </c>
      <c r="N43" s="2">
        <v>0</v>
      </c>
      <c r="O43" s="2">
        <v>0</v>
      </c>
    </row>
    <row r="44" spans="1:27" x14ac:dyDescent="0.25">
      <c r="L44" s="2" t="s">
        <v>12</v>
      </c>
      <c r="M44" s="2" t="s">
        <v>11</v>
      </c>
      <c r="N44" s="2">
        <v>0</v>
      </c>
      <c r="O44" s="3" t="s">
        <v>16</v>
      </c>
    </row>
    <row r="45" spans="1:27" x14ac:dyDescent="0.25">
      <c r="L45" s="2" t="s">
        <v>12</v>
      </c>
      <c r="M45" s="2" t="s">
        <v>22</v>
      </c>
      <c r="N45" s="2">
        <v>0</v>
      </c>
      <c r="O45" s="2">
        <v>0</v>
      </c>
    </row>
    <row r="46" spans="1:27" x14ac:dyDescent="0.25">
      <c r="L46" s="2" t="s">
        <v>12</v>
      </c>
      <c r="M46" s="2" t="s">
        <v>22</v>
      </c>
      <c r="N46" s="2">
        <v>0</v>
      </c>
      <c r="O46" s="2">
        <v>0</v>
      </c>
    </row>
    <row r="47" spans="1:27" x14ac:dyDescent="0.25">
      <c r="L47" s="2" t="s">
        <v>12</v>
      </c>
      <c r="M47" s="2" t="s">
        <v>11</v>
      </c>
      <c r="N47" s="2">
        <v>0</v>
      </c>
      <c r="O47" s="3" t="s">
        <v>16</v>
      </c>
    </row>
    <row r="48" spans="1:27" x14ac:dyDescent="0.25">
      <c r="A48" s="11" t="s">
        <v>9</v>
      </c>
      <c r="B48" s="9"/>
      <c r="C48" s="9"/>
      <c r="D48" s="9"/>
      <c r="L48" s="2" t="s">
        <v>30</v>
      </c>
      <c r="M48" s="2" t="s">
        <v>11</v>
      </c>
      <c r="N48" s="2">
        <v>0</v>
      </c>
      <c r="O48" s="3" t="s">
        <v>15</v>
      </c>
    </row>
    <row r="49" spans="1:26" x14ac:dyDescent="0.25">
      <c r="L49" s="2" t="s">
        <v>12</v>
      </c>
      <c r="M49" s="2" t="s">
        <v>18</v>
      </c>
      <c r="N49" s="2">
        <v>0</v>
      </c>
      <c r="O49" s="2" t="s">
        <v>32</v>
      </c>
    </row>
    <row r="50" spans="1:26" x14ac:dyDescent="0.25">
      <c r="L50" s="2" t="s">
        <v>30</v>
      </c>
      <c r="M50" s="2" t="s">
        <v>11</v>
      </c>
      <c r="N50" s="2">
        <v>0</v>
      </c>
      <c r="O50" s="3" t="s">
        <v>15</v>
      </c>
    </row>
    <row r="51" spans="1:26" x14ac:dyDescent="0.25">
      <c r="A51" s="39" t="s">
        <v>79</v>
      </c>
      <c r="B51" s="39" t="s">
        <v>69</v>
      </c>
      <c r="L51" s="2" t="s">
        <v>12</v>
      </c>
      <c r="M51" s="2" t="s">
        <v>11</v>
      </c>
      <c r="N51" s="2">
        <v>0</v>
      </c>
      <c r="O51" s="3" t="s">
        <v>16</v>
      </c>
      <c r="R51" s="39" t="s">
        <v>79</v>
      </c>
      <c r="S51" s="39" t="s">
        <v>69</v>
      </c>
    </row>
    <row r="52" spans="1:26" x14ac:dyDescent="0.25">
      <c r="A52" s="39" t="s">
        <v>67</v>
      </c>
      <c r="B52">
        <v>0</v>
      </c>
      <c r="C52" t="s">
        <v>15</v>
      </c>
      <c r="D52" t="s">
        <v>16</v>
      </c>
      <c r="E52" t="s">
        <v>26</v>
      </c>
      <c r="F52" t="s">
        <v>32</v>
      </c>
      <c r="G52" t="s">
        <v>38</v>
      </c>
      <c r="H52" t="s">
        <v>27</v>
      </c>
      <c r="I52" t="s">
        <v>68</v>
      </c>
      <c r="L52" s="2" t="s">
        <v>12</v>
      </c>
      <c r="M52" s="2" t="s">
        <v>11</v>
      </c>
      <c r="N52" s="2">
        <v>0</v>
      </c>
      <c r="O52" s="2">
        <v>0</v>
      </c>
      <c r="R52" s="39" t="s">
        <v>67</v>
      </c>
      <c r="S52">
        <v>0</v>
      </c>
      <c r="T52" t="s">
        <v>15</v>
      </c>
      <c r="U52" t="s">
        <v>16</v>
      </c>
      <c r="V52" t="s">
        <v>26</v>
      </c>
      <c r="W52" t="s">
        <v>32</v>
      </c>
      <c r="X52" t="s">
        <v>38</v>
      </c>
      <c r="Y52" t="s">
        <v>27</v>
      </c>
      <c r="Z52" t="s">
        <v>68</v>
      </c>
    </row>
    <row r="53" spans="1:26" x14ac:dyDescent="0.25">
      <c r="A53" s="40" t="s">
        <v>18</v>
      </c>
      <c r="B53" s="41">
        <v>25</v>
      </c>
      <c r="C53" s="41">
        <v>13</v>
      </c>
      <c r="D53" s="41">
        <v>4</v>
      </c>
      <c r="E53" s="41">
        <v>3</v>
      </c>
      <c r="F53" s="41">
        <v>1</v>
      </c>
      <c r="G53" s="41"/>
      <c r="H53" s="41">
        <v>1</v>
      </c>
      <c r="I53" s="41">
        <v>47</v>
      </c>
      <c r="L53" s="2" t="s">
        <v>12</v>
      </c>
      <c r="M53" s="2" t="s">
        <v>22</v>
      </c>
      <c r="N53" s="2">
        <v>0</v>
      </c>
      <c r="O53" s="3" t="s">
        <v>16</v>
      </c>
      <c r="R53" s="40" t="s">
        <v>18</v>
      </c>
      <c r="S53" s="41">
        <v>14</v>
      </c>
      <c r="T53" s="41">
        <v>8</v>
      </c>
      <c r="U53" s="41">
        <v>2</v>
      </c>
      <c r="V53" s="41"/>
      <c r="W53" s="41">
        <v>1</v>
      </c>
      <c r="X53" s="41"/>
      <c r="Y53" s="41"/>
      <c r="Z53" s="41">
        <v>25</v>
      </c>
    </row>
    <row r="54" spans="1:26" x14ac:dyDescent="0.25">
      <c r="A54" s="40" t="s">
        <v>11</v>
      </c>
      <c r="B54" s="41">
        <v>96</v>
      </c>
      <c r="C54" s="41">
        <v>51</v>
      </c>
      <c r="D54" s="41">
        <v>25</v>
      </c>
      <c r="E54" s="41">
        <v>13</v>
      </c>
      <c r="F54" s="41">
        <v>4</v>
      </c>
      <c r="G54" s="41">
        <v>3</v>
      </c>
      <c r="H54" s="41">
        <v>4</v>
      </c>
      <c r="I54" s="41">
        <v>196</v>
      </c>
      <c r="L54" s="2" t="s">
        <v>30</v>
      </c>
      <c r="M54" s="2" t="s">
        <v>11</v>
      </c>
      <c r="N54" s="3" t="s">
        <v>16</v>
      </c>
      <c r="O54" s="2" t="s">
        <v>26</v>
      </c>
      <c r="R54" s="40" t="s">
        <v>11</v>
      </c>
      <c r="S54" s="41">
        <v>34</v>
      </c>
      <c r="T54" s="41">
        <v>24</v>
      </c>
      <c r="U54" s="41">
        <v>13</v>
      </c>
      <c r="V54" s="41">
        <v>6</v>
      </c>
      <c r="W54" s="41">
        <v>2</v>
      </c>
      <c r="X54" s="41"/>
      <c r="Y54" s="41">
        <v>2</v>
      </c>
      <c r="Z54" s="41">
        <v>81</v>
      </c>
    </row>
    <row r="55" spans="1:26" x14ac:dyDescent="0.25">
      <c r="A55" s="40" t="s">
        <v>22</v>
      </c>
      <c r="B55" s="41">
        <v>48</v>
      </c>
      <c r="C55" s="41">
        <v>23</v>
      </c>
      <c r="D55" s="41">
        <v>10</v>
      </c>
      <c r="E55" s="41">
        <v>4</v>
      </c>
      <c r="F55" s="41">
        <v>4</v>
      </c>
      <c r="G55" s="41">
        <v>1</v>
      </c>
      <c r="H55" s="41">
        <v>1</v>
      </c>
      <c r="I55" s="41">
        <v>91</v>
      </c>
      <c r="L55" s="2" t="s">
        <v>12</v>
      </c>
      <c r="M55" s="2" t="s">
        <v>11</v>
      </c>
      <c r="N55" s="2">
        <v>0</v>
      </c>
      <c r="O55" s="2">
        <v>0</v>
      </c>
      <c r="R55" s="40" t="s">
        <v>22</v>
      </c>
      <c r="S55" s="41">
        <v>17</v>
      </c>
      <c r="T55" s="41">
        <v>11</v>
      </c>
      <c r="U55" s="41">
        <v>4</v>
      </c>
      <c r="V55" s="41"/>
      <c r="W55" s="41">
        <v>3</v>
      </c>
      <c r="X55" s="41">
        <v>1</v>
      </c>
      <c r="Y55" s="41"/>
      <c r="Z55" s="41">
        <v>36</v>
      </c>
    </row>
    <row r="56" spans="1:26" x14ac:dyDescent="0.25">
      <c r="A56" s="40" t="s">
        <v>28</v>
      </c>
      <c r="B56" s="41">
        <v>16</v>
      </c>
      <c r="C56" s="41">
        <v>10</v>
      </c>
      <c r="D56" s="41">
        <v>6</v>
      </c>
      <c r="E56" s="41">
        <v>2</v>
      </c>
      <c r="F56" s="41">
        <v>2</v>
      </c>
      <c r="G56" s="41"/>
      <c r="H56" s="41">
        <v>1</v>
      </c>
      <c r="I56" s="41">
        <v>37</v>
      </c>
      <c r="L56" s="2" t="s">
        <v>12</v>
      </c>
      <c r="M56" s="2" t="s">
        <v>18</v>
      </c>
      <c r="N56" s="2">
        <v>0</v>
      </c>
      <c r="O56" s="3" t="s">
        <v>15</v>
      </c>
      <c r="R56" s="40" t="s">
        <v>28</v>
      </c>
      <c r="S56" s="41">
        <v>8</v>
      </c>
      <c r="T56" s="41">
        <v>6</v>
      </c>
      <c r="U56" s="41">
        <v>3</v>
      </c>
      <c r="V56" s="41"/>
      <c r="W56" s="41">
        <v>2</v>
      </c>
      <c r="X56" s="41"/>
      <c r="Y56" s="41"/>
      <c r="Z56" s="41">
        <v>19</v>
      </c>
    </row>
    <row r="57" spans="1:26" x14ac:dyDescent="0.25">
      <c r="A57" s="40" t="s">
        <v>37</v>
      </c>
      <c r="B57" s="41">
        <v>5</v>
      </c>
      <c r="C57" s="41">
        <v>1</v>
      </c>
      <c r="D57" s="41">
        <v>2</v>
      </c>
      <c r="E57" s="41">
        <v>1</v>
      </c>
      <c r="F57" s="41">
        <v>1</v>
      </c>
      <c r="G57" s="41"/>
      <c r="H57" s="41"/>
      <c r="I57" s="41">
        <v>10</v>
      </c>
      <c r="L57" s="2" t="s">
        <v>30</v>
      </c>
      <c r="M57" s="2" t="s">
        <v>28</v>
      </c>
      <c r="N57" s="3" t="s">
        <v>15</v>
      </c>
      <c r="O57" s="3" t="s">
        <v>15</v>
      </c>
      <c r="R57" s="40" t="s">
        <v>37</v>
      </c>
      <c r="S57" s="41">
        <v>1</v>
      </c>
      <c r="T57" s="41">
        <v>1</v>
      </c>
      <c r="U57" s="41"/>
      <c r="V57" s="41"/>
      <c r="W57" s="41">
        <v>1</v>
      </c>
      <c r="X57" s="41"/>
      <c r="Y57" s="41"/>
      <c r="Z57" s="41">
        <v>3</v>
      </c>
    </row>
    <row r="58" spans="1:26" x14ac:dyDescent="0.25">
      <c r="A58" s="40" t="s">
        <v>68</v>
      </c>
      <c r="B58" s="41">
        <v>190</v>
      </c>
      <c r="C58" s="41">
        <v>98</v>
      </c>
      <c r="D58" s="41">
        <v>47</v>
      </c>
      <c r="E58" s="41">
        <v>23</v>
      </c>
      <c r="F58" s="41">
        <v>12</v>
      </c>
      <c r="G58" s="41">
        <v>4</v>
      </c>
      <c r="H58" s="41">
        <v>7</v>
      </c>
      <c r="I58" s="41">
        <v>381</v>
      </c>
      <c r="L58" s="2" t="s">
        <v>12</v>
      </c>
      <c r="M58" s="2" t="s">
        <v>11</v>
      </c>
      <c r="N58" s="2">
        <v>0</v>
      </c>
      <c r="O58" s="2">
        <v>0</v>
      </c>
      <c r="R58" s="40" t="s">
        <v>68</v>
      </c>
      <c r="S58" s="41">
        <v>74</v>
      </c>
      <c r="T58" s="41">
        <v>50</v>
      </c>
      <c r="U58" s="41">
        <v>22</v>
      </c>
      <c r="V58" s="41">
        <v>6</v>
      </c>
      <c r="W58" s="41">
        <v>9</v>
      </c>
      <c r="X58" s="41">
        <v>1</v>
      </c>
      <c r="Y58" s="41">
        <v>2</v>
      </c>
      <c r="Z58" s="41">
        <v>164</v>
      </c>
    </row>
    <row r="59" spans="1:26" x14ac:dyDescent="0.25">
      <c r="L59" s="2" t="s">
        <v>12</v>
      </c>
      <c r="M59" s="2" t="s">
        <v>11</v>
      </c>
      <c r="N59" s="2">
        <v>0</v>
      </c>
      <c r="O59" s="2">
        <v>0</v>
      </c>
    </row>
    <row r="60" spans="1:26" x14ac:dyDescent="0.25">
      <c r="L60" s="2" t="s">
        <v>12</v>
      </c>
      <c r="M60" s="2" t="s">
        <v>11</v>
      </c>
      <c r="N60" s="2">
        <v>0</v>
      </c>
      <c r="O60" s="2">
        <v>0</v>
      </c>
    </row>
    <row r="61" spans="1:26" x14ac:dyDescent="0.25">
      <c r="A61" s="38" t="s">
        <v>71</v>
      </c>
      <c r="B61" s="19" t="s">
        <v>73</v>
      </c>
      <c r="C61" s="19" t="s">
        <v>15</v>
      </c>
      <c r="D61" s="19" t="s">
        <v>16</v>
      </c>
      <c r="E61" s="19" t="s">
        <v>26</v>
      </c>
      <c r="F61" s="19" t="s">
        <v>32</v>
      </c>
      <c r="G61" s="19" t="s">
        <v>38</v>
      </c>
      <c r="H61" s="19" t="s">
        <v>27</v>
      </c>
      <c r="I61" s="38" t="s">
        <v>72</v>
      </c>
      <c r="L61" s="2" t="s">
        <v>30</v>
      </c>
      <c r="M61" s="2" t="s">
        <v>11</v>
      </c>
      <c r="N61" s="2">
        <v>0</v>
      </c>
      <c r="O61" s="3" t="s">
        <v>16</v>
      </c>
      <c r="R61" s="38" t="s">
        <v>71</v>
      </c>
      <c r="S61" s="19" t="s">
        <v>73</v>
      </c>
      <c r="T61" s="19" t="s">
        <v>15</v>
      </c>
      <c r="U61" s="19" t="s">
        <v>16</v>
      </c>
      <c r="V61" s="19" t="s">
        <v>26</v>
      </c>
      <c r="W61" s="19" t="s">
        <v>32</v>
      </c>
      <c r="X61" s="19" t="s">
        <v>38</v>
      </c>
      <c r="Y61" s="19" t="s">
        <v>27</v>
      </c>
      <c r="Z61" s="38" t="s">
        <v>72</v>
      </c>
    </row>
    <row r="62" spans="1:26" x14ac:dyDescent="0.25">
      <c r="A62" s="42" t="s">
        <v>18</v>
      </c>
      <c r="B62" s="43">
        <v>25</v>
      </c>
      <c r="C62" s="44">
        <v>13</v>
      </c>
      <c r="D62" s="44">
        <v>4</v>
      </c>
      <c r="E62" s="44">
        <v>3</v>
      </c>
      <c r="F62" s="44">
        <v>1</v>
      </c>
      <c r="G62" s="44">
        <v>0</v>
      </c>
      <c r="H62" s="45">
        <v>1</v>
      </c>
      <c r="I62" s="41">
        <v>47</v>
      </c>
      <c r="L62" s="2" t="s">
        <v>12</v>
      </c>
      <c r="M62" s="2" t="s">
        <v>11</v>
      </c>
      <c r="N62" s="3" t="s">
        <v>15</v>
      </c>
      <c r="O62" s="2">
        <v>0</v>
      </c>
      <c r="R62" s="42" t="s">
        <v>18</v>
      </c>
      <c r="S62" s="41">
        <v>14</v>
      </c>
      <c r="T62" s="41">
        <v>8</v>
      </c>
      <c r="U62" s="41">
        <v>2</v>
      </c>
      <c r="V62" s="41">
        <v>0</v>
      </c>
      <c r="W62" s="41">
        <v>1</v>
      </c>
      <c r="X62" s="41">
        <v>0</v>
      </c>
      <c r="Y62" s="41">
        <v>0</v>
      </c>
      <c r="Z62" s="41">
        <v>25</v>
      </c>
    </row>
    <row r="63" spans="1:26" x14ac:dyDescent="0.25">
      <c r="A63" s="42" t="s">
        <v>11</v>
      </c>
      <c r="B63" s="53">
        <v>96</v>
      </c>
      <c r="C63" s="54">
        <v>51</v>
      </c>
      <c r="D63" s="54">
        <v>25</v>
      </c>
      <c r="E63" s="54">
        <v>13</v>
      </c>
      <c r="F63" s="54">
        <v>4</v>
      </c>
      <c r="G63" s="54">
        <v>3</v>
      </c>
      <c r="H63" s="55">
        <v>4</v>
      </c>
      <c r="I63" s="41">
        <v>196</v>
      </c>
      <c r="L63" s="2" t="s">
        <v>30</v>
      </c>
      <c r="M63" s="2" t="s">
        <v>11</v>
      </c>
      <c r="N63" s="2">
        <v>0</v>
      </c>
      <c r="O63" s="3" t="s">
        <v>15</v>
      </c>
      <c r="R63" s="42" t="s">
        <v>11</v>
      </c>
      <c r="S63" s="41">
        <v>34</v>
      </c>
      <c r="T63" s="41">
        <v>24</v>
      </c>
      <c r="U63" s="41">
        <v>13</v>
      </c>
      <c r="V63" s="41">
        <v>6</v>
      </c>
      <c r="W63" s="41">
        <v>2</v>
      </c>
      <c r="X63" s="41">
        <v>0</v>
      </c>
      <c r="Y63" s="41">
        <v>2</v>
      </c>
      <c r="Z63" s="41">
        <v>81</v>
      </c>
    </row>
    <row r="64" spans="1:26" x14ac:dyDescent="0.25">
      <c r="A64" s="42" t="s">
        <v>22</v>
      </c>
      <c r="B64" s="53">
        <v>48</v>
      </c>
      <c r="C64" s="54">
        <v>23</v>
      </c>
      <c r="D64" s="54">
        <v>10</v>
      </c>
      <c r="E64" s="54">
        <v>4</v>
      </c>
      <c r="F64" s="54">
        <v>4</v>
      </c>
      <c r="G64" s="54">
        <v>1</v>
      </c>
      <c r="H64" s="55">
        <v>1</v>
      </c>
      <c r="I64" s="41">
        <v>91</v>
      </c>
      <c r="L64" s="2" t="s">
        <v>12</v>
      </c>
      <c r="M64" s="2" t="s">
        <v>18</v>
      </c>
      <c r="N64" s="2">
        <v>0</v>
      </c>
      <c r="O64" s="2">
        <v>0</v>
      </c>
      <c r="R64" s="42" t="s">
        <v>22</v>
      </c>
      <c r="S64" s="41">
        <v>17</v>
      </c>
      <c r="T64" s="41">
        <v>11</v>
      </c>
      <c r="U64" s="41">
        <v>4</v>
      </c>
      <c r="V64" s="41">
        <v>0</v>
      </c>
      <c r="W64" s="41">
        <v>3</v>
      </c>
      <c r="X64" s="41">
        <v>1</v>
      </c>
      <c r="Y64" s="41">
        <v>0</v>
      </c>
      <c r="Z64" s="41">
        <v>36</v>
      </c>
    </row>
    <row r="65" spans="1:26" x14ac:dyDescent="0.25">
      <c r="A65" s="42" t="s">
        <v>28</v>
      </c>
      <c r="B65" s="53">
        <v>16</v>
      </c>
      <c r="C65" s="54">
        <v>10</v>
      </c>
      <c r="D65" s="54">
        <v>6</v>
      </c>
      <c r="E65" s="54">
        <v>2</v>
      </c>
      <c r="F65" s="54">
        <v>2</v>
      </c>
      <c r="G65" s="56">
        <v>0</v>
      </c>
      <c r="H65" s="55">
        <v>1</v>
      </c>
      <c r="I65" s="41">
        <v>37</v>
      </c>
      <c r="L65" s="2" t="s">
        <v>12</v>
      </c>
      <c r="M65" s="2" t="s">
        <v>11</v>
      </c>
      <c r="N65" s="2">
        <v>0</v>
      </c>
      <c r="O65" s="2">
        <v>0</v>
      </c>
      <c r="R65" s="42" t="s">
        <v>28</v>
      </c>
      <c r="S65" s="41">
        <v>8</v>
      </c>
      <c r="T65" s="41">
        <v>6</v>
      </c>
      <c r="U65" s="41">
        <v>3</v>
      </c>
      <c r="V65" s="41">
        <v>0</v>
      </c>
      <c r="W65" s="41">
        <v>2</v>
      </c>
      <c r="X65" s="41">
        <v>0</v>
      </c>
      <c r="Y65" s="41">
        <v>0</v>
      </c>
      <c r="Z65" s="41">
        <v>19</v>
      </c>
    </row>
    <row r="66" spans="1:26" x14ac:dyDescent="0.25">
      <c r="A66" s="42" t="s">
        <v>37</v>
      </c>
      <c r="B66" s="46">
        <v>5</v>
      </c>
      <c r="C66" s="47">
        <v>1</v>
      </c>
      <c r="D66" s="47">
        <v>2</v>
      </c>
      <c r="E66" s="47">
        <v>1</v>
      </c>
      <c r="F66" s="47">
        <v>1</v>
      </c>
      <c r="G66" s="47">
        <v>0</v>
      </c>
      <c r="H66" s="48">
        <v>0</v>
      </c>
      <c r="I66" s="41">
        <v>10</v>
      </c>
      <c r="L66" s="2" t="s">
        <v>12</v>
      </c>
      <c r="M66" s="2" t="s">
        <v>11</v>
      </c>
      <c r="N66" s="2">
        <v>0</v>
      </c>
      <c r="O66" s="3" t="s">
        <v>15</v>
      </c>
      <c r="R66" s="42" t="s">
        <v>37</v>
      </c>
      <c r="S66" s="41">
        <v>1</v>
      </c>
      <c r="T66" s="41">
        <v>1</v>
      </c>
      <c r="U66" s="41">
        <v>0</v>
      </c>
      <c r="V66" s="41">
        <v>0</v>
      </c>
      <c r="W66" s="41">
        <v>1</v>
      </c>
      <c r="X66" s="41">
        <v>0</v>
      </c>
      <c r="Y66" s="41">
        <v>0</v>
      </c>
      <c r="Z66" s="41">
        <v>3</v>
      </c>
    </row>
    <row r="67" spans="1:26" x14ac:dyDescent="0.25">
      <c r="A67" s="38" t="s">
        <v>72</v>
      </c>
      <c r="B67">
        <f>SUM(B62:B66)</f>
        <v>190</v>
      </c>
      <c r="C67">
        <f t="shared" ref="C67:I67" si="19">SUM(C62:C66)</f>
        <v>98</v>
      </c>
      <c r="D67">
        <f t="shared" si="19"/>
        <v>47</v>
      </c>
      <c r="E67">
        <f t="shared" si="19"/>
        <v>23</v>
      </c>
      <c r="F67">
        <f t="shared" si="19"/>
        <v>12</v>
      </c>
      <c r="G67">
        <f t="shared" si="19"/>
        <v>4</v>
      </c>
      <c r="H67">
        <f t="shared" si="19"/>
        <v>7</v>
      </c>
      <c r="I67">
        <f t="shared" si="19"/>
        <v>381</v>
      </c>
      <c r="L67" s="2" t="s">
        <v>12</v>
      </c>
      <c r="M67" s="2" t="s">
        <v>11</v>
      </c>
      <c r="N67" s="2">
        <v>0</v>
      </c>
      <c r="O67" s="3" t="s">
        <v>15</v>
      </c>
      <c r="R67" s="38" t="s">
        <v>72</v>
      </c>
      <c r="S67">
        <f>SUM(S62:S66)</f>
        <v>74</v>
      </c>
      <c r="T67">
        <f t="shared" ref="T67:Z67" si="20">SUM(T62:T66)</f>
        <v>50</v>
      </c>
      <c r="U67">
        <f t="shared" si="20"/>
        <v>22</v>
      </c>
      <c r="V67">
        <f t="shared" si="20"/>
        <v>6</v>
      </c>
      <c r="W67">
        <f t="shared" si="20"/>
        <v>9</v>
      </c>
      <c r="X67">
        <f t="shared" si="20"/>
        <v>1</v>
      </c>
      <c r="Y67">
        <f t="shared" si="20"/>
        <v>2</v>
      </c>
      <c r="Z67">
        <f t="shared" si="20"/>
        <v>164</v>
      </c>
    </row>
    <row r="68" spans="1:26" x14ac:dyDescent="0.25">
      <c r="L68" s="2" t="s">
        <v>12</v>
      </c>
      <c r="M68" s="2" t="s">
        <v>11</v>
      </c>
      <c r="N68" s="2">
        <v>0</v>
      </c>
      <c r="O68" s="2">
        <v>0</v>
      </c>
    </row>
    <row r="69" spans="1:26" x14ac:dyDescent="0.25">
      <c r="A69" s="37" t="s">
        <v>74</v>
      </c>
      <c r="B69" s="16">
        <f>B67/$I$67</f>
        <v>0.49868766404199477</v>
      </c>
      <c r="C69" s="16">
        <f t="shared" ref="C69:H69" si="21">C67/$I$67</f>
        <v>0.2572178477690289</v>
      </c>
      <c r="D69" s="16">
        <f t="shared" si="21"/>
        <v>0.12335958005249344</v>
      </c>
      <c r="E69" s="16">
        <f t="shared" si="21"/>
        <v>6.0367454068241469E-2</v>
      </c>
      <c r="F69" s="16">
        <f t="shared" si="21"/>
        <v>3.1496062992125984E-2</v>
      </c>
      <c r="G69" s="16">
        <f t="shared" si="21"/>
        <v>1.0498687664041995E-2</v>
      </c>
      <c r="H69" s="16">
        <f t="shared" si="21"/>
        <v>1.8372703412073491E-2</v>
      </c>
      <c r="L69" s="2" t="s">
        <v>12</v>
      </c>
      <c r="M69" s="2" t="s">
        <v>18</v>
      </c>
      <c r="N69" s="2">
        <v>0</v>
      </c>
      <c r="O69" s="3" t="s">
        <v>15</v>
      </c>
      <c r="R69" s="37" t="s">
        <v>74</v>
      </c>
      <c r="S69" s="17">
        <f>S67/$Z$67</f>
        <v>0.45121951219512196</v>
      </c>
      <c r="T69" s="17">
        <f t="shared" ref="T69:Y69" si="22">T67/$Z$67</f>
        <v>0.3048780487804878</v>
      </c>
      <c r="U69" s="17">
        <f t="shared" si="22"/>
        <v>0.13414634146341464</v>
      </c>
      <c r="V69" s="17">
        <f t="shared" si="22"/>
        <v>3.6585365853658534E-2</v>
      </c>
      <c r="W69" s="17">
        <f t="shared" si="22"/>
        <v>5.4878048780487805E-2</v>
      </c>
      <c r="X69" s="17">
        <f t="shared" si="22"/>
        <v>6.0975609756097563E-3</v>
      </c>
      <c r="Y69" s="17">
        <f t="shared" si="22"/>
        <v>1.2195121951219513E-2</v>
      </c>
    </row>
    <row r="70" spans="1:26" x14ac:dyDescent="0.25">
      <c r="L70" s="2" t="s">
        <v>12</v>
      </c>
      <c r="M70" s="2" t="s">
        <v>28</v>
      </c>
      <c r="N70" s="2">
        <v>0</v>
      </c>
      <c r="O70" s="2" t="s">
        <v>32</v>
      </c>
    </row>
    <row r="71" spans="1:26" x14ac:dyDescent="0.25">
      <c r="L71" s="2" t="s">
        <v>12</v>
      </c>
      <c r="M71" s="2" t="s">
        <v>28</v>
      </c>
      <c r="N71" s="2">
        <v>0</v>
      </c>
      <c r="O71" s="3" t="s">
        <v>15</v>
      </c>
    </row>
    <row r="72" spans="1:26" x14ac:dyDescent="0.25">
      <c r="A72" s="38" t="s">
        <v>75</v>
      </c>
      <c r="B72" s="19" t="s">
        <v>73</v>
      </c>
      <c r="C72" s="19" t="s">
        <v>15</v>
      </c>
      <c r="D72" s="19" t="s">
        <v>16</v>
      </c>
      <c r="E72" s="19" t="s">
        <v>26</v>
      </c>
      <c r="F72" s="19" t="s">
        <v>32</v>
      </c>
      <c r="G72" s="19" t="s">
        <v>38</v>
      </c>
      <c r="H72" s="19" t="s">
        <v>27</v>
      </c>
      <c r="I72" s="38" t="s">
        <v>72</v>
      </c>
      <c r="L72" s="2" t="s">
        <v>30</v>
      </c>
      <c r="M72" s="2" t="s">
        <v>28</v>
      </c>
      <c r="N72" s="2">
        <v>0</v>
      </c>
      <c r="O72" s="3" t="s">
        <v>15</v>
      </c>
      <c r="R72" s="38" t="s">
        <v>75</v>
      </c>
      <c r="S72" s="19" t="s">
        <v>73</v>
      </c>
      <c r="T72" s="19" t="s">
        <v>15</v>
      </c>
      <c r="U72" s="19" t="s">
        <v>16</v>
      </c>
      <c r="V72" s="19" t="s">
        <v>26</v>
      </c>
      <c r="W72" s="19" t="s">
        <v>32</v>
      </c>
      <c r="X72" s="19" t="s">
        <v>38</v>
      </c>
      <c r="Y72" s="19" t="s">
        <v>27</v>
      </c>
      <c r="Z72" s="38" t="s">
        <v>72</v>
      </c>
    </row>
    <row r="73" spans="1:26" x14ac:dyDescent="0.25">
      <c r="A73" s="42" t="s">
        <v>18</v>
      </c>
      <c r="B73" s="29">
        <f>B$69*$I62</f>
        <v>23.438320209973753</v>
      </c>
      <c r="C73" s="30">
        <f t="shared" ref="C73:H73" si="23">C$69*$I62</f>
        <v>12.089238845144358</v>
      </c>
      <c r="D73" s="30">
        <f t="shared" si="23"/>
        <v>5.7979002624671914</v>
      </c>
      <c r="E73" s="30">
        <f t="shared" si="23"/>
        <v>2.8372703412073492</v>
      </c>
      <c r="F73" s="30">
        <f t="shared" si="23"/>
        <v>1.4803149606299213</v>
      </c>
      <c r="G73" s="30">
        <f t="shared" si="23"/>
        <v>0.49343832020997375</v>
      </c>
      <c r="H73" s="31">
        <f t="shared" si="23"/>
        <v>0.86351706036745401</v>
      </c>
      <c r="I73" s="6">
        <f>SUM(B73:H73)</f>
        <v>47</v>
      </c>
      <c r="L73" s="2" t="s">
        <v>12</v>
      </c>
      <c r="M73" s="2" t="s">
        <v>22</v>
      </c>
      <c r="N73" s="2">
        <v>0</v>
      </c>
      <c r="O73" s="2">
        <v>0</v>
      </c>
      <c r="R73" s="42" t="s">
        <v>18</v>
      </c>
      <c r="S73" s="29">
        <f>S$69*$Z62</f>
        <v>11.280487804878049</v>
      </c>
      <c r="T73" s="29">
        <f t="shared" ref="T73:Y73" si="24">T$69*$Z62</f>
        <v>7.6219512195121952</v>
      </c>
      <c r="U73" s="29">
        <f t="shared" si="24"/>
        <v>3.3536585365853662</v>
      </c>
      <c r="V73" s="29">
        <f t="shared" si="24"/>
        <v>0.91463414634146334</v>
      </c>
      <c r="W73" s="29">
        <f t="shared" si="24"/>
        <v>1.3719512195121952</v>
      </c>
      <c r="X73" s="29">
        <f t="shared" si="24"/>
        <v>0.1524390243902439</v>
      </c>
      <c r="Y73" s="29">
        <f t="shared" si="24"/>
        <v>0.3048780487804878</v>
      </c>
      <c r="Z73" s="6">
        <f>SUM(S73:Y73)</f>
        <v>25</v>
      </c>
    </row>
    <row r="74" spans="1:26" x14ac:dyDescent="0.25">
      <c r="A74" s="42" t="s">
        <v>11</v>
      </c>
      <c r="B74" s="32">
        <f t="shared" ref="B74:H78" si="25">B$69*$I63</f>
        <v>97.742782152230973</v>
      </c>
      <c r="C74" s="24">
        <f t="shared" si="25"/>
        <v>50.414698162729664</v>
      </c>
      <c r="D74" s="24">
        <f t="shared" si="25"/>
        <v>24.178477690288712</v>
      </c>
      <c r="E74" s="24">
        <f t="shared" si="25"/>
        <v>11.832020997375327</v>
      </c>
      <c r="F74" s="24">
        <f t="shared" si="25"/>
        <v>6.1732283464566926</v>
      </c>
      <c r="G74" s="24">
        <f t="shared" si="25"/>
        <v>2.0577427821522312</v>
      </c>
      <c r="H74" s="25">
        <f t="shared" si="25"/>
        <v>3.6010498687664043</v>
      </c>
      <c r="I74" s="6">
        <f t="shared" ref="I74:I78" si="26">SUM(B74:H74)</f>
        <v>196</v>
      </c>
      <c r="L74" s="2" t="s">
        <v>12</v>
      </c>
      <c r="M74" s="2" t="s">
        <v>22</v>
      </c>
      <c r="N74" s="2">
        <v>0</v>
      </c>
      <c r="O74" s="2">
        <v>0</v>
      </c>
      <c r="R74" s="42" t="s">
        <v>11</v>
      </c>
      <c r="S74" s="29">
        <f t="shared" ref="S74:Y77" si="27">S$69*$Z63</f>
        <v>36.548780487804876</v>
      </c>
      <c r="T74" s="29">
        <f t="shared" si="27"/>
        <v>24.695121951219512</v>
      </c>
      <c r="U74" s="29">
        <f t="shared" si="27"/>
        <v>10.865853658536587</v>
      </c>
      <c r="V74" s="29">
        <f t="shared" si="27"/>
        <v>2.9634146341463414</v>
      </c>
      <c r="W74" s="29">
        <f t="shared" si="27"/>
        <v>4.4451219512195124</v>
      </c>
      <c r="X74" s="29">
        <f t="shared" si="27"/>
        <v>0.49390243902439024</v>
      </c>
      <c r="Y74" s="29">
        <f t="shared" si="27"/>
        <v>0.98780487804878048</v>
      </c>
      <c r="Z74" s="6">
        <f t="shared" ref="Z74:Z78" si="28">SUM(S74:Y74)</f>
        <v>81.000000000000014</v>
      </c>
    </row>
    <row r="75" spans="1:26" x14ac:dyDescent="0.25">
      <c r="A75" s="42" t="s">
        <v>22</v>
      </c>
      <c r="B75" s="32">
        <f t="shared" si="25"/>
        <v>45.380577427821521</v>
      </c>
      <c r="C75" s="24">
        <f t="shared" si="25"/>
        <v>23.406824146981631</v>
      </c>
      <c r="D75" s="24">
        <f t="shared" si="25"/>
        <v>11.225721784776903</v>
      </c>
      <c r="E75" s="24">
        <f t="shared" si="25"/>
        <v>5.4934383202099735</v>
      </c>
      <c r="F75" s="24">
        <f t="shared" si="25"/>
        <v>2.8661417322834644</v>
      </c>
      <c r="G75" s="24">
        <f t="shared" si="25"/>
        <v>0.95538057742782145</v>
      </c>
      <c r="H75" s="25">
        <f t="shared" si="25"/>
        <v>1.6719160104986877</v>
      </c>
      <c r="I75" s="6">
        <f t="shared" si="26"/>
        <v>91.000000000000014</v>
      </c>
      <c r="L75" s="2" t="s">
        <v>30</v>
      </c>
      <c r="M75" s="2" t="s">
        <v>22</v>
      </c>
      <c r="N75" s="2">
        <v>0</v>
      </c>
      <c r="O75" s="2" t="s">
        <v>38</v>
      </c>
      <c r="R75" s="42" t="s">
        <v>22</v>
      </c>
      <c r="S75" s="29">
        <f t="shared" si="27"/>
        <v>16.243902439024392</v>
      </c>
      <c r="T75" s="29">
        <f t="shared" si="27"/>
        <v>10.97560975609756</v>
      </c>
      <c r="U75" s="29">
        <f t="shared" si="27"/>
        <v>4.8292682926829276</v>
      </c>
      <c r="V75" s="29">
        <f t="shared" si="27"/>
        <v>1.3170731707317072</v>
      </c>
      <c r="W75" s="29">
        <f t="shared" si="27"/>
        <v>1.975609756097561</v>
      </c>
      <c r="X75" s="29">
        <f t="shared" si="27"/>
        <v>0.21951219512195122</v>
      </c>
      <c r="Y75" s="29">
        <f t="shared" si="27"/>
        <v>0.43902439024390244</v>
      </c>
      <c r="Z75" s="6">
        <f t="shared" si="28"/>
        <v>36</v>
      </c>
    </row>
    <row r="76" spans="1:26" x14ac:dyDescent="0.25">
      <c r="A76" s="42" t="s">
        <v>28</v>
      </c>
      <c r="B76" s="32">
        <f t="shared" si="25"/>
        <v>18.451443569553806</v>
      </c>
      <c r="C76" s="24">
        <f t="shared" si="25"/>
        <v>9.5170603674540697</v>
      </c>
      <c r="D76" s="24">
        <f t="shared" si="25"/>
        <v>4.5643044619422568</v>
      </c>
      <c r="E76" s="24">
        <f t="shared" si="25"/>
        <v>2.2335958005249346</v>
      </c>
      <c r="F76" s="24">
        <f t="shared" si="25"/>
        <v>1.1653543307086613</v>
      </c>
      <c r="G76" s="24">
        <f t="shared" si="25"/>
        <v>0.3884514435695538</v>
      </c>
      <c r="H76" s="25">
        <f t="shared" si="25"/>
        <v>0.67979002624671914</v>
      </c>
      <c r="I76" s="6">
        <f t="shared" si="26"/>
        <v>36.999999999999993</v>
      </c>
      <c r="L76" s="2" t="s">
        <v>12</v>
      </c>
      <c r="M76" s="2" t="s">
        <v>11</v>
      </c>
      <c r="N76" s="2">
        <v>0</v>
      </c>
      <c r="O76" s="3" t="s">
        <v>15</v>
      </c>
      <c r="R76" s="42" t="s">
        <v>28</v>
      </c>
      <c r="S76" s="29">
        <f t="shared" si="27"/>
        <v>8.573170731707318</v>
      </c>
      <c r="T76" s="29">
        <f t="shared" si="27"/>
        <v>5.7926829268292686</v>
      </c>
      <c r="U76" s="29">
        <f t="shared" si="27"/>
        <v>2.5487804878048781</v>
      </c>
      <c r="V76" s="29">
        <f t="shared" si="27"/>
        <v>0.69512195121951215</v>
      </c>
      <c r="W76" s="29">
        <f t="shared" si="27"/>
        <v>1.0426829268292683</v>
      </c>
      <c r="X76" s="29">
        <f t="shared" si="27"/>
        <v>0.11585365853658537</v>
      </c>
      <c r="Y76" s="29">
        <f t="shared" si="27"/>
        <v>0.23170731707317074</v>
      </c>
      <c r="Z76" s="6">
        <f t="shared" si="28"/>
        <v>19</v>
      </c>
    </row>
    <row r="77" spans="1:26" x14ac:dyDescent="0.25">
      <c r="A77" s="42" t="s">
        <v>37</v>
      </c>
      <c r="B77" s="33">
        <f t="shared" si="25"/>
        <v>4.9868766404199478</v>
      </c>
      <c r="C77" s="27">
        <f t="shared" si="25"/>
        <v>2.5721784776902892</v>
      </c>
      <c r="D77" s="27">
        <f t="shared" si="25"/>
        <v>1.2335958005249343</v>
      </c>
      <c r="E77" s="27">
        <f t="shared" si="25"/>
        <v>0.60367454068241466</v>
      </c>
      <c r="F77" s="27">
        <f t="shared" si="25"/>
        <v>0.31496062992125984</v>
      </c>
      <c r="G77" s="27">
        <f t="shared" si="25"/>
        <v>0.10498687664041995</v>
      </c>
      <c r="H77" s="28">
        <f t="shared" si="25"/>
        <v>0.18372703412073491</v>
      </c>
      <c r="I77" s="6">
        <f t="shared" si="26"/>
        <v>10</v>
      </c>
      <c r="L77" s="2" t="s">
        <v>12</v>
      </c>
      <c r="M77" s="2" t="s">
        <v>11</v>
      </c>
      <c r="N77" s="2">
        <v>0</v>
      </c>
      <c r="O77" s="2">
        <v>0</v>
      </c>
      <c r="R77" s="42" t="s">
        <v>37</v>
      </c>
      <c r="S77" s="29">
        <f t="shared" si="27"/>
        <v>1.3536585365853659</v>
      </c>
      <c r="T77" s="29">
        <f t="shared" si="27"/>
        <v>0.91463414634146334</v>
      </c>
      <c r="U77" s="29">
        <f t="shared" si="27"/>
        <v>0.40243902439024393</v>
      </c>
      <c r="V77" s="29">
        <f t="shared" si="27"/>
        <v>0.1097560975609756</v>
      </c>
      <c r="W77" s="29">
        <f t="shared" si="27"/>
        <v>0.16463414634146342</v>
      </c>
      <c r="X77" s="29">
        <f t="shared" si="27"/>
        <v>1.8292682926829271E-2</v>
      </c>
      <c r="Y77" s="29">
        <f t="shared" si="27"/>
        <v>3.6585365853658541E-2</v>
      </c>
      <c r="Z77" s="6">
        <f t="shared" si="28"/>
        <v>3</v>
      </c>
    </row>
    <row r="78" spans="1:26" x14ac:dyDescent="0.25">
      <c r="A78" s="38" t="s">
        <v>72</v>
      </c>
      <c r="B78" s="6">
        <f t="shared" si="25"/>
        <v>190</v>
      </c>
      <c r="C78" s="6">
        <f t="shared" si="25"/>
        <v>98.000000000000014</v>
      </c>
      <c r="D78" s="6">
        <f t="shared" si="25"/>
        <v>47</v>
      </c>
      <c r="E78" s="6">
        <f t="shared" si="25"/>
        <v>23</v>
      </c>
      <c r="F78" s="6">
        <f t="shared" si="25"/>
        <v>12</v>
      </c>
      <c r="G78" s="6">
        <f t="shared" si="25"/>
        <v>4</v>
      </c>
      <c r="H78" s="6">
        <f t="shared" si="25"/>
        <v>7</v>
      </c>
      <c r="I78" s="6">
        <f t="shared" si="26"/>
        <v>381</v>
      </c>
      <c r="L78" s="2" t="s">
        <v>30</v>
      </c>
      <c r="M78" s="2" t="s">
        <v>18</v>
      </c>
      <c r="N78" s="2">
        <v>0</v>
      </c>
      <c r="O78" s="2">
        <v>0</v>
      </c>
      <c r="R78" s="38" t="s">
        <v>72</v>
      </c>
      <c r="S78" s="6">
        <f t="shared" ref="S78:Y78" si="29">S$69*$I67</f>
        <v>171.91463414634146</v>
      </c>
      <c r="T78" s="6">
        <f t="shared" si="29"/>
        <v>116.15853658536585</v>
      </c>
      <c r="U78" s="6">
        <f t="shared" si="29"/>
        <v>51.109756097560975</v>
      </c>
      <c r="V78" s="6">
        <f t="shared" si="29"/>
        <v>13.939024390243901</v>
      </c>
      <c r="W78" s="6">
        <f t="shared" si="29"/>
        <v>20.908536585365855</v>
      </c>
      <c r="X78" s="6">
        <f t="shared" si="29"/>
        <v>2.3231707317073171</v>
      </c>
      <c r="Y78" s="6">
        <f t="shared" si="29"/>
        <v>4.6463414634146343</v>
      </c>
      <c r="Z78" s="6">
        <f t="shared" si="28"/>
        <v>381</v>
      </c>
    </row>
    <row r="79" spans="1:26" x14ac:dyDescent="0.25">
      <c r="L79" s="2" t="s">
        <v>12</v>
      </c>
      <c r="M79" s="2" t="s">
        <v>11</v>
      </c>
      <c r="N79" s="2">
        <v>0</v>
      </c>
      <c r="O79" s="2">
        <v>0</v>
      </c>
    </row>
    <row r="80" spans="1:26" x14ac:dyDescent="0.25">
      <c r="L80" s="2" t="s">
        <v>12</v>
      </c>
      <c r="M80" s="2" t="s">
        <v>11</v>
      </c>
      <c r="N80" s="2">
        <v>0</v>
      </c>
      <c r="O80" s="3" t="s">
        <v>15</v>
      </c>
    </row>
    <row r="81" spans="1:25" x14ac:dyDescent="0.25">
      <c r="A81" s="38" t="s">
        <v>76</v>
      </c>
      <c r="B81" s="19" t="s">
        <v>73</v>
      </c>
      <c r="C81" s="19" t="s">
        <v>15</v>
      </c>
      <c r="D81" s="19" t="s">
        <v>16</v>
      </c>
      <c r="E81" s="19" t="s">
        <v>26</v>
      </c>
      <c r="F81" s="19" t="s">
        <v>32</v>
      </c>
      <c r="G81" s="19" t="s">
        <v>38</v>
      </c>
      <c r="H81" s="19" t="s">
        <v>27</v>
      </c>
      <c r="L81" s="2" t="s">
        <v>12</v>
      </c>
      <c r="M81" s="2" t="s">
        <v>28</v>
      </c>
      <c r="N81" s="3" t="s">
        <v>15</v>
      </c>
      <c r="O81" s="3" t="s">
        <v>16</v>
      </c>
      <c r="R81" s="38" t="s">
        <v>76</v>
      </c>
      <c r="S81" s="19" t="s">
        <v>73</v>
      </c>
      <c r="T81" s="19" t="s">
        <v>15</v>
      </c>
      <c r="U81" s="19" t="s">
        <v>16</v>
      </c>
      <c r="V81" s="19" t="s">
        <v>26</v>
      </c>
      <c r="W81" s="19" t="s">
        <v>32</v>
      </c>
      <c r="X81" s="19" t="s">
        <v>38</v>
      </c>
      <c r="Y81" s="19" t="s">
        <v>27</v>
      </c>
    </row>
    <row r="82" spans="1:25" x14ac:dyDescent="0.25">
      <c r="A82" s="42" t="s">
        <v>18</v>
      </c>
      <c r="B82" s="17">
        <f>(B62-B73)^2/B73</f>
        <v>0.10405369261653047</v>
      </c>
      <c r="C82" s="17">
        <f t="shared" ref="C82:H82" si="30">(C62-C73)^2/C73</f>
        <v>6.8613573759206986E-2</v>
      </c>
      <c r="D82" s="17">
        <f t="shared" si="30"/>
        <v>0.55751999990494616</v>
      </c>
      <c r="E82" s="17">
        <f t="shared" si="30"/>
        <v>9.3332459252029026E-3</v>
      </c>
      <c r="F82" s="17">
        <f t="shared" si="30"/>
        <v>0.15584687552353829</v>
      </c>
      <c r="G82" s="17">
        <f t="shared" si="30"/>
        <v>0.49343832020997375</v>
      </c>
      <c r="H82" s="17">
        <f t="shared" si="30"/>
        <v>2.1571771613654693E-2</v>
      </c>
      <c r="L82" s="2" t="s">
        <v>12</v>
      </c>
      <c r="M82" s="2" t="s">
        <v>11</v>
      </c>
      <c r="N82" s="2">
        <v>0</v>
      </c>
      <c r="O82" s="3" t="s">
        <v>15</v>
      </c>
      <c r="R82" s="42" t="s">
        <v>18</v>
      </c>
      <c r="S82" s="17">
        <f>(S62-S73)^2/S73</f>
        <v>0.65562294001318355</v>
      </c>
      <c r="T82" s="17">
        <f t="shared" ref="T82:Y82" si="31">(T62-T73)^2/T73</f>
        <v>1.8751219512195112E-2</v>
      </c>
      <c r="U82" s="17">
        <f t="shared" si="31"/>
        <v>0.5463858093126388</v>
      </c>
      <c r="V82" s="17">
        <f t="shared" si="31"/>
        <v>0.91463414634146334</v>
      </c>
      <c r="W82" s="17">
        <f t="shared" si="31"/>
        <v>0.10084010840108407</v>
      </c>
      <c r="X82" s="17">
        <f t="shared" si="31"/>
        <v>0.1524390243902439</v>
      </c>
      <c r="Y82" s="17">
        <f t="shared" si="31"/>
        <v>0.3048780487804878</v>
      </c>
    </row>
    <row r="83" spans="1:25" x14ac:dyDescent="0.25">
      <c r="A83" s="42" t="s">
        <v>11</v>
      </c>
      <c r="B83" s="17">
        <f t="shared" ref="B83:H86" si="32">(B63-B74)^2/B74</f>
        <v>3.1074311199821885E-2</v>
      </c>
      <c r="C83" s="17">
        <f t="shared" si="32"/>
        <v>6.7952056284508412E-3</v>
      </c>
      <c r="D83" s="17">
        <f t="shared" si="32"/>
        <v>2.7913209177120441E-2</v>
      </c>
      <c r="E83" s="17">
        <f t="shared" si="32"/>
        <v>0.11529517661224042</v>
      </c>
      <c r="F83" s="17">
        <f t="shared" si="32"/>
        <v>0.76506508115057026</v>
      </c>
      <c r="G83" s="17">
        <f t="shared" si="32"/>
        <v>0.4314672719481491</v>
      </c>
      <c r="H83" s="17">
        <f t="shared" si="32"/>
        <v>4.4198556813051404E-2</v>
      </c>
      <c r="L83" s="2" t="s">
        <v>30</v>
      </c>
      <c r="M83" s="2" t="s">
        <v>11</v>
      </c>
      <c r="N83" s="2">
        <v>0</v>
      </c>
      <c r="O83" s="2">
        <v>0</v>
      </c>
      <c r="R83" s="42" t="s">
        <v>11</v>
      </c>
      <c r="S83" s="17">
        <f t="shared" ref="S83:Y83" si="33">(S63-S74)^2/S74</f>
        <v>0.17774278343384012</v>
      </c>
      <c r="T83" s="17">
        <f t="shared" si="33"/>
        <v>1.956639566395665E-2</v>
      </c>
      <c r="U83" s="17">
        <f t="shared" si="33"/>
        <v>0.41916454518080482</v>
      </c>
      <c r="V83" s="17">
        <f t="shared" si="33"/>
        <v>3.1115627822944893</v>
      </c>
      <c r="W83" s="17">
        <f t="shared" si="33"/>
        <v>1.3449847770082639</v>
      </c>
      <c r="X83" s="17">
        <f t="shared" si="33"/>
        <v>0.49390243902439024</v>
      </c>
      <c r="Y83" s="17">
        <f t="shared" si="33"/>
        <v>1.0371875940981632</v>
      </c>
    </row>
    <row r="84" spans="1:25" x14ac:dyDescent="0.25">
      <c r="A84" s="42" t="s">
        <v>22</v>
      </c>
      <c r="B84" s="17">
        <f t="shared" si="32"/>
        <v>0.1511962826509036</v>
      </c>
      <c r="C84" s="17">
        <f t="shared" si="32"/>
        <v>7.0708390650541918E-3</v>
      </c>
      <c r="D84" s="17">
        <f t="shared" si="32"/>
        <v>0.13383494820921529</v>
      </c>
      <c r="E84" s="17">
        <f t="shared" si="32"/>
        <v>0.40600401538436443</v>
      </c>
      <c r="F84" s="17">
        <f t="shared" si="32"/>
        <v>0.44855931470104721</v>
      </c>
      <c r="G84" s="17">
        <f t="shared" si="32"/>
        <v>2.083874131118232E-3</v>
      </c>
      <c r="H84" s="17">
        <f t="shared" si="32"/>
        <v>0.2700321800434286</v>
      </c>
      <c r="L84" s="2" t="s">
        <v>12</v>
      </c>
      <c r="M84" s="2" t="s">
        <v>22</v>
      </c>
      <c r="N84" s="3" t="s">
        <v>16</v>
      </c>
      <c r="O84" s="3" t="s">
        <v>16</v>
      </c>
      <c r="R84" s="42" t="s">
        <v>22</v>
      </c>
      <c r="S84" s="17">
        <f t="shared" ref="S84:Y84" si="34">(S64-S75)^2/S75</f>
        <v>3.5193730315681342E-2</v>
      </c>
      <c r="T84" s="17">
        <f t="shared" si="34"/>
        <v>5.42005420054241E-5</v>
      </c>
      <c r="U84" s="17">
        <f t="shared" si="34"/>
        <v>0.14239960581424019</v>
      </c>
      <c r="V84" s="17">
        <f t="shared" si="34"/>
        <v>1.3170731707317072</v>
      </c>
      <c r="W84" s="17">
        <f t="shared" si="34"/>
        <v>0.53116531165311653</v>
      </c>
      <c r="X84" s="17">
        <f t="shared" si="34"/>
        <v>2.7750677506775068</v>
      </c>
      <c r="Y84" s="17">
        <f t="shared" si="34"/>
        <v>0.43902439024390244</v>
      </c>
    </row>
    <row r="85" spans="1:25" x14ac:dyDescent="0.25">
      <c r="A85" s="42" t="s">
        <v>28</v>
      </c>
      <c r="B85" s="17">
        <f t="shared" si="32"/>
        <v>0.32569677012279591</v>
      </c>
      <c r="C85" s="17">
        <f t="shared" si="32"/>
        <v>2.450658918600411E-2</v>
      </c>
      <c r="D85" s="17">
        <f t="shared" si="32"/>
        <v>0.4515960088082725</v>
      </c>
      <c r="E85" s="17">
        <f t="shared" si="32"/>
        <v>2.4430113098377428E-2</v>
      </c>
      <c r="F85" s="17">
        <f t="shared" si="32"/>
        <v>0.59778676314109402</v>
      </c>
      <c r="G85" s="17">
        <f t="shared" si="32"/>
        <v>0.3884514435695538</v>
      </c>
      <c r="H85" s="17">
        <f t="shared" si="32"/>
        <v>0.15083249728919021</v>
      </c>
      <c r="L85" s="2" t="s">
        <v>12</v>
      </c>
      <c r="M85" s="2" t="s">
        <v>28</v>
      </c>
      <c r="N85" s="2">
        <v>0</v>
      </c>
      <c r="O85" s="3" t="s">
        <v>16</v>
      </c>
      <c r="R85" s="42" t="s">
        <v>28</v>
      </c>
      <c r="S85" s="17">
        <f t="shared" ref="S85:Y85" si="35">(S65-S76)^2/S76</f>
        <v>3.8320091593519186E-2</v>
      </c>
      <c r="T85" s="17">
        <f t="shared" si="35"/>
        <v>7.4197689345314316E-3</v>
      </c>
      <c r="U85" s="17">
        <f t="shared" si="35"/>
        <v>7.9880966273777554E-2</v>
      </c>
      <c r="V85" s="17">
        <f t="shared" si="35"/>
        <v>0.69512195121951215</v>
      </c>
      <c r="W85" s="17">
        <f t="shared" si="35"/>
        <v>0.8789402367707887</v>
      </c>
      <c r="X85" s="17">
        <f t="shared" si="35"/>
        <v>0.11585365853658537</v>
      </c>
      <c r="Y85" s="17">
        <f t="shared" si="35"/>
        <v>0.23170731707317074</v>
      </c>
    </row>
    <row r="86" spans="1:25" x14ac:dyDescent="0.25">
      <c r="A86" s="42" t="s">
        <v>37</v>
      </c>
      <c r="B86" s="17">
        <f t="shared" si="32"/>
        <v>3.4535156789610138E-5</v>
      </c>
      <c r="C86" s="17">
        <f t="shared" si="32"/>
        <v>0.9609539878943707</v>
      </c>
      <c r="D86" s="17">
        <f t="shared" si="32"/>
        <v>0.47614899201429617</v>
      </c>
      <c r="E86" s="17">
        <f t="shared" si="32"/>
        <v>0.26019627981284954</v>
      </c>
      <c r="F86" s="17">
        <f t="shared" si="32"/>
        <v>1.4899606299212598</v>
      </c>
      <c r="G86" s="17">
        <f t="shared" si="32"/>
        <v>0.10498687664041995</v>
      </c>
      <c r="H86" s="17">
        <f t="shared" si="32"/>
        <v>0.18372703412073491</v>
      </c>
      <c r="L86" s="2" t="s">
        <v>12</v>
      </c>
      <c r="M86" s="2" t="s">
        <v>28</v>
      </c>
      <c r="N86" s="2">
        <v>0</v>
      </c>
      <c r="O86" s="2">
        <v>0</v>
      </c>
      <c r="R86" s="42" t="s">
        <v>37</v>
      </c>
      <c r="S86" s="17">
        <f t="shared" ref="S86:Y86" si="36">(S66-S77)^2/S77</f>
        <v>9.2397275324104647E-2</v>
      </c>
      <c r="T86" s="17">
        <f t="shared" si="36"/>
        <v>7.9674796747967631E-3</v>
      </c>
      <c r="U86" s="17">
        <f t="shared" si="36"/>
        <v>0.40243902439024387</v>
      </c>
      <c r="V86" s="17">
        <f t="shared" si="36"/>
        <v>0.1097560975609756</v>
      </c>
      <c r="W86" s="17">
        <f t="shared" si="36"/>
        <v>4.2387082204155364</v>
      </c>
      <c r="X86" s="17">
        <f t="shared" si="36"/>
        <v>1.8292682926829271E-2</v>
      </c>
      <c r="Y86" s="17">
        <f t="shared" si="36"/>
        <v>3.6585365853658541E-2</v>
      </c>
    </row>
    <row r="87" spans="1:25" x14ac:dyDescent="0.25">
      <c r="L87" s="2" t="s">
        <v>12</v>
      </c>
      <c r="M87" s="2" t="s">
        <v>18</v>
      </c>
      <c r="N87" s="3" t="s">
        <v>15</v>
      </c>
      <c r="O87" s="3" t="s">
        <v>15</v>
      </c>
    </row>
    <row r="88" spans="1:25" x14ac:dyDescent="0.25">
      <c r="L88" s="2" t="s">
        <v>30</v>
      </c>
      <c r="M88" s="2" t="s">
        <v>22</v>
      </c>
      <c r="N88" s="2">
        <v>0</v>
      </c>
      <c r="O88" s="3" t="s">
        <v>15</v>
      </c>
    </row>
    <row r="89" spans="1:25" x14ac:dyDescent="0.25">
      <c r="G89" s="50" t="s">
        <v>77</v>
      </c>
      <c r="H89" s="70">
        <f>SUM(B82:H86)</f>
        <v>9.6902762670435969</v>
      </c>
      <c r="L89" s="2" t="s">
        <v>12</v>
      </c>
      <c r="M89" s="2" t="s">
        <v>11</v>
      </c>
      <c r="N89" s="2">
        <v>0</v>
      </c>
      <c r="O89" s="2">
        <v>0</v>
      </c>
      <c r="X89" s="50" t="s">
        <v>77</v>
      </c>
      <c r="Y89" s="70">
        <f>SUM(S82:Y86)</f>
        <v>21.49103090998139</v>
      </c>
    </row>
    <row r="90" spans="1:25" x14ac:dyDescent="0.25">
      <c r="G90" s="50" t="s">
        <v>78</v>
      </c>
      <c r="H90" s="70">
        <f>CHIDIST(H89,24)</f>
        <v>0.9957097438195075</v>
      </c>
      <c r="L90" s="2" t="s">
        <v>12</v>
      </c>
      <c r="M90" s="2" t="s">
        <v>11</v>
      </c>
      <c r="N90" s="2">
        <v>0</v>
      </c>
      <c r="O90" s="2">
        <v>0</v>
      </c>
      <c r="X90" s="50" t="s">
        <v>78</v>
      </c>
      <c r="Y90" s="70">
        <f>CHIDIST(Y89,24)</f>
        <v>0.60961650137573442</v>
      </c>
    </row>
    <row r="91" spans="1:25" x14ac:dyDescent="0.25">
      <c r="L91" s="2" t="s">
        <v>30</v>
      </c>
      <c r="M91" s="2" t="s">
        <v>11</v>
      </c>
      <c r="N91" s="2">
        <v>0</v>
      </c>
      <c r="O91" s="3" t="s">
        <v>15</v>
      </c>
    </row>
    <row r="92" spans="1:25" x14ac:dyDescent="0.25">
      <c r="L92" s="2" t="s">
        <v>12</v>
      </c>
      <c r="M92" s="2" t="s">
        <v>28</v>
      </c>
      <c r="N92" s="2">
        <v>0</v>
      </c>
      <c r="O92" s="2">
        <v>0</v>
      </c>
    </row>
    <row r="93" spans="1:25" x14ac:dyDescent="0.25">
      <c r="L93" s="2" t="s">
        <v>12</v>
      </c>
      <c r="M93" s="2" t="s">
        <v>11</v>
      </c>
      <c r="N93" s="2">
        <v>0</v>
      </c>
      <c r="O93" s="3" t="s">
        <v>16</v>
      </c>
    </row>
    <row r="94" spans="1:25" x14ac:dyDescent="0.25">
      <c r="L94" s="2" t="s">
        <v>12</v>
      </c>
      <c r="M94" s="2" t="s">
        <v>11</v>
      </c>
      <c r="N94" s="2">
        <v>0</v>
      </c>
      <c r="O94" s="2">
        <v>0</v>
      </c>
    </row>
    <row r="95" spans="1:25" x14ac:dyDescent="0.25">
      <c r="L95" s="2" t="s">
        <v>12</v>
      </c>
      <c r="M95" s="2" t="s">
        <v>28</v>
      </c>
      <c r="N95" s="2">
        <v>0</v>
      </c>
      <c r="O95" s="2">
        <v>0</v>
      </c>
    </row>
    <row r="96" spans="1:25" x14ac:dyDescent="0.25">
      <c r="L96" s="2" t="s">
        <v>12</v>
      </c>
      <c r="M96" s="2" t="s">
        <v>11</v>
      </c>
      <c r="N96" s="2">
        <v>0</v>
      </c>
      <c r="O96" s="2" t="s">
        <v>32</v>
      </c>
    </row>
    <row r="97" spans="12:15" x14ac:dyDescent="0.25">
      <c r="L97" s="2" t="s">
        <v>12</v>
      </c>
      <c r="M97" s="2" t="s">
        <v>22</v>
      </c>
      <c r="N97" s="3" t="s">
        <v>15</v>
      </c>
      <c r="O97" s="3" t="s">
        <v>15</v>
      </c>
    </row>
    <row r="98" spans="12:15" x14ac:dyDescent="0.25">
      <c r="L98" s="2" t="s">
        <v>12</v>
      </c>
      <c r="M98" s="2" t="s">
        <v>28</v>
      </c>
      <c r="N98" s="2">
        <v>0</v>
      </c>
      <c r="O98" s="3" t="s">
        <v>16</v>
      </c>
    </row>
    <row r="99" spans="12:15" x14ac:dyDescent="0.25">
      <c r="L99" s="2" t="s">
        <v>12</v>
      </c>
      <c r="M99" s="2" t="s">
        <v>22</v>
      </c>
      <c r="N99" s="2">
        <v>0</v>
      </c>
      <c r="O99" s="3" t="s">
        <v>15</v>
      </c>
    </row>
    <row r="100" spans="12:15" x14ac:dyDescent="0.25">
      <c r="L100" s="2" t="s">
        <v>12</v>
      </c>
      <c r="M100" s="2" t="s">
        <v>11</v>
      </c>
      <c r="N100" s="2">
        <v>0</v>
      </c>
      <c r="O100" s="2">
        <v>0</v>
      </c>
    </row>
    <row r="101" spans="12:15" x14ac:dyDescent="0.25">
      <c r="L101" s="2" t="s">
        <v>30</v>
      </c>
      <c r="M101" s="2" t="s">
        <v>22</v>
      </c>
      <c r="N101" s="2">
        <v>0</v>
      </c>
      <c r="O101" s="3" t="s">
        <v>15</v>
      </c>
    </row>
    <row r="102" spans="12:15" x14ac:dyDescent="0.25">
      <c r="L102" s="2" t="s">
        <v>12</v>
      </c>
      <c r="M102" s="2" t="s">
        <v>11</v>
      </c>
      <c r="N102" s="2">
        <v>0</v>
      </c>
      <c r="O102" s="2">
        <v>0</v>
      </c>
    </row>
    <row r="103" spans="12:15" x14ac:dyDescent="0.25">
      <c r="L103" s="2" t="s">
        <v>12</v>
      </c>
      <c r="M103" s="2" t="s">
        <v>22</v>
      </c>
      <c r="N103" s="2">
        <v>0</v>
      </c>
      <c r="O103" s="2">
        <v>0</v>
      </c>
    </row>
    <row r="104" spans="12:15" x14ac:dyDescent="0.25">
      <c r="L104" s="2" t="s">
        <v>12</v>
      </c>
      <c r="M104" s="2" t="s">
        <v>22</v>
      </c>
      <c r="N104" s="2">
        <v>0</v>
      </c>
      <c r="O104" s="3" t="s">
        <v>15</v>
      </c>
    </row>
    <row r="105" spans="12:15" x14ac:dyDescent="0.25">
      <c r="L105" s="2" t="s">
        <v>12</v>
      </c>
      <c r="M105" s="2" t="s">
        <v>11</v>
      </c>
      <c r="N105" s="2">
        <v>0</v>
      </c>
      <c r="O105" s="3" t="s">
        <v>15</v>
      </c>
    </row>
    <row r="106" spans="12:15" x14ac:dyDescent="0.25">
      <c r="L106" s="2" t="s">
        <v>30</v>
      </c>
      <c r="M106" s="2" t="s">
        <v>11</v>
      </c>
      <c r="N106" s="2">
        <v>0</v>
      </c>
      <c r="O106" s="3" t="s">
        <v>15</v>
      </c>
    </row>
    <row r="107" spans="12:15" x14ac:dyDescent="0.25">
      <c r="L107" s="2" t="s">
        <v>12</v>
      </c>
      <c r="M107" s="2" t="s">
        <v>22</v>
      </c>
      <c r="N107" s="2">
        <v>0</v>
      </c>
      <c r="O107" s="3" t="s">
        <v>15</v>
      </c>
    </row>
    <row r="108" spans="12:15" x14ac:dyDescent="0.25">
      <c r="L108" s="2" t="s">
        <v>12</v>
      </c>
      <c r="M108" s="2" t="s">
        <v>11</v>
      </c>
      <c r="N108" s="2">
        <v>0</v>
      </c>
      <c r="O108" s="2">
        <v>0</v>
      </c>
    </row>
    <row r="109" spans="12:15" x14ac:dyDescent="0.25">
      <c r="L109" s="2" t="s">
        <v>30</v>
      </c>
      <c r="M109" s="2" t="s">
        <v>37</v>
      </c>
      <c r="N109" s="2">
        <v>0</v>
      </c>
      <c r="O109" s="2">
        <v>0</v>
      </c>
    </row>
    <row r="110" spans="12:15" x14ac:dyDescent="0.25">
      <c r="L110" s="2" t="s">
        <v>12</v>
      </c>
      <c r="M110" s="2" t="s">
        <v>18</v>
      </c>
      <c r="N110" s="2">
        <v>0</v>
      </c>
      <c r="O110" s="2">
        <v>0</v>
      </c>
    </row>
    <row r="111" spans="12:15" x14ac:dyDescent="0.25">
      <c r="L111" s="2" t="s">
        <v>12</v>
      </c>
      <c r="M111" s="2" t="s">
        <v>11</v>
      </c>
      <c r="N111" s="2">
        <v>0</v>
      </c>
      <c r="O111" s="3" t="s">
        <v>16</v>
      </c>
    </row>
    <row r="112" spans="12:15" x14ac:dyDescent="0.25">
      <c r="L112" s="2" t="s">
        <v>12</v>
      </c>
      <c r="M112" s="2" t="s">
        <v>11</v>
      </c>
      <c r="N112" s="2">
        <v>0</v>
      </c>
      <c r="O112" s="2">
        <v>0</v>
      </c>
    </row>
    <row r="113" spans="12:15" x14ac:dyDescent="0.25">
      <c r="L113" s="2" t="s">
        <v>12</v>
      </c>
      <c r="M113" s="2" t="s">
        <v>11</v>
      </c>
      <c r="N113" s="2">
        <v>0</v>
      </c>
      <c r="O113" s="3" t="s">
        <v>16</v>
      </c>
    </row>
    <row r="114" spans="12:15" x14ac:dyDescent="0.25">
      <c r="L114" s="2" t="s">
        <v>30</v>
      </c>
      <c r="M114" s="2" t="s">
        <v>11</v>
      </c>
      <c r="N114" s="3" t="s">
        <v>15</v>
      </c>
      <c r="O114" s="3" t="s">
        <v>16</v>
      </c>
    </row>
    <row r="115" spans="12:15" x14ac:dyDescent="0.25">
      <c r="L115" s="2" t="s">
        <v>12</v>
      </c>
      <c r="M115" s="2" t="s">
        <v>18</v>
      </c>
      <c r="N115" s="2">
        <v>0</v>
      </c>
      <c r="O115" s="2">
        <v>0</v>
      </c>
    </row>
    <row r="116" spans="12:15" x14ac:dyDescent="0.25">
      <c r="L116" s="2" t="s">
        <v>12</v>
      </c>
      <c r="M116" s="2" t="s">
        <v>11</v>
      </c>
      <c r="N116" s="2">
        <v>0</v>
      </c>
      <c r="O116" s="2">
        <v>0</v>
      </c>
    </row>
    <row r="117" spans="12:15" x14ac:dyDescent="0.25">
      <c r="L117" s="2" t="s">
        <v>12</v>
      </c>
      <c r="M117" s="2" t="s">
        <v>22</v>
      </c>
      <c r="N117" s="2">
        <v>0</v>
      </c>
      <c r="O117" s="2">
        <v>0</v>
      </c>
    </row>
    <row r="118" spans="12:15" x14ac:dyDescent="0.25">
      <c r="L118" s="2" t="s">
        <v>30</v>
      </c>
      <c r="M118" s="2" t="s">
        <v>11</v>
      </c>
      <c r="N118" s="2">
        <v>0</v>
      </c>
      <c r="O118" s="3" t="s">
        <v>15</v>
      </c>
    </row>
    <row r="119" spans="12:15" x14ac:dyDescent="0.25">
      <c r="L119" s="2" t="s">
        <v>30</v>
      </c>
      <c r="M119" s="2" t="s">
        <v>28</v>
      </c>
      <c r="N119" s="2">
        <v>0</v>
      </c>
      <c r="O119" s="2">
        <v>0</v>
      </c>
    </row>
    <row r="120" spans="12:15" x14ac:dyDescent="0.25">
      <c r="L120" s="2" t="s">
        <v>12</v>
      </c>
      <c r="M120" s="2" t="s">
        <v>28</v>
      </c>
      <c r="N120" s="2">
        <v>0</v>
      </c>
      <c r="O120" s="2">
        <v>0</v>
      </c>
    </row>
    <row r="121" spans="12:15" x14ac:dyDescent="0.25">
      <c r="L121" s="2" t="s">
        <v>30</v>
      </c>
      <c r="M121" s="2" t="s">
        <v>18</v>
      </c>
      <c r="N121" s="2">
        <v>0</v>
      </c>
      <c r="O121" s="3" t="s">
        <v>15</v>
      </c>
    </row>
    <row r="122" spans="12:15" x14ac:dyDescent="0.25">
      <c r="L122" s="2" t="s">
        <v>12</v>
      </c>
      <c r="M122" s="2" t="s">
        <v>22</v>
      </c>
      <c r="N122" s="2">
        <v>0</v>
      </c>
      <c r="O122" s="2">
        <v>0</v>
      </c>
    </row>
    <row r="123" spans="12:15" x14ac:dyDescent="0.25">
      <c r="L123" s="2" t="s">
        <v>12</v>
      </c>
      <c r="M123" s="2" t="s">
        <v>11</v>
      </c>
      <c r="N123" s="3" t="s">
        <v>15</v>
      </c>
      <c r="O123" s="2">
        <v>0</v>
      </c>
    </row>
    <row r="124" spans="12:15" x14ac:dyDescent="0.25">
      <c r="L124" s="2" t="s">
        <v>12</v>
      </c>
      <c r="M124" s="2" t="s">
        <v>11</v>
      </c>
      <c r="N124" s="3" t="s">
        <v>15</v>
      </c>
      <c r="O124" s="2" t="s">
        <v>27</v>
      </c>
    </row>
    <row r="125" spans="12:15" x14ac:dyDescent="0.25">
      <c r="L125" s="2" t="s">
        <v>12</v>
      </c>
      <c r="M125" s="2" t="s">
        <v>18</v>
      </c>
      <c r="N125" s="2">
        <v>0</v>
      </c>
      <c r="O125" s="2">
        <v>0</v>
      </c>
    </row>
    <row r="126" spans="12:15" x14ac:dyDescent="0.25">
      <c r="L126" s="2" t="s">
        <v>12</v>
      </c>
      <c r="M126" s="2" t="s">
        <v>11</v>
      </c>
      <c r="N126" s="3" t="s">
        <v>15</v>
      </c>
      <c r="O126" s="3" t="s">
        <v>15</v>
      </c>
    </row>
    <row r="127" spans="12:15" x14ac:dyDescent="0.25">
      <c r="L127" s="2" t="s">
        <v>30</v>
      </c>
      <c r="M127" s="2" t="s">
        <v>18</v>
      </c>
      <c r="N127" s="2">
        <v>0</v>
      </c>
      <c r="O127" s="3" t="s">
        <v>15</v>
      </c>
    </row>
    <row r="128" spans="12:15" x14ac:dyDescent="0.25">
      <c r="L128" s="2" t="s">
        <v>12</v>
      </c>
      <c r="M128" s="2" t="s">
        <v>22</v>
      </c>
      <c r="N128" s="2">
        <v>0</v>
      </c>
      <c r="O128" s="3" t="s">
        <v>15</v>
      </c>
    </row>
    <row r="129" spans="12:15" x14ac:dyDescent="0.25">
      <c r="L129" s="2" t="s">
        <v>12</v>
      </c>
      <c r="M129" s="2" t="s">
        <v>11</v>
      </c>
      <c r="N129" s="2">
        <v>0</v>
      </c>
      <c r="O129" s="2" t="s">
        <v>27</v>
      </c>
    </row>
    <row r="130" spans="12:15" x14ac:dyDescent="0.25">
      <c r="L130" s="2" t="s">
        <v>12</v>
      </c>
      <c r="M130" s="2" t="s">
        <v>18</v>
      </c>
      <c r="N130" s="2">
        <v>0</v>
      </c>
      <c r="O130" s="2">
        <v>0</v>
      </c>
    </row>
    <row r="131" spans="12:15" x14ac:dyDescent="0.25">
      <c r="L131" s="2" t="s">
        <v>12</v>
      </c>
      <c r="M131" s="2" t="s">
        <v>37</v>
      </c>
      <c r="N131" s="3" t="s">
        <v>15</v>
      </c>
      <c r="O131" s="3" t="s">
        <v>15</v>
      </c>
    </row>
    <row r="132" spans="12:15" x14ac:dyDescent="0.25">
      <c r="L132" s="2" t="s">
        <v>12</v>
      </c>
      <c r="M132" s="2" t="s">
        <v>11</v>
      </c>
      <c r="N132" s="2">
        <v>0</v>
      </c>
      <c r="O132" s="3" t="s">
        <v>15</v>
      </c>
    </row>
    <row r="133" spans="12:15" x14ac:dyDescent="0.25">
      <c r="L133" s="2" t="s">
        <v>12</v>
      </c>
      <c r="M133" s="2" t="s">
        <v>11</v>
      </c>
      <c r="N133" s="2">
        <v>0</v>
      </c>
      <c r="O133" s="2">
        <v>0</v>
      </c>
    </row>
    <row r="134" spans="12:15" x14ac:dyDescent="0.25">
      <c r="L134" s="2" t="s">
        <v>12</v>
      </c>
      <c r="M134" s="2" t="s">
        <v>28</v>
      </c>
      <c r="N134" s="2">
        <v>0</v>
      </c>
      <c r="O134" s="2">
        <v>0</v>
      </c>
    </row>
    <row r="135" spans="12:15" x14ac:dyDescent="0.25">
      <c r="L135" s="2" t="s">
        <v>12</v>
      </c>
      <c r="M135" s="2" t="s">
        <v>22</v>
      </c>
      <c r="N135" s="2">
        <v>0</v>
      </c>
      <c r="O135" s="3" t="s">
        <v>15</v>
      </c>
    </row>
    <row r="136" spans="12:15" x14ac:dyDescent="0.25">
      <c r="L136" s="2" t="s">
        <v>12</v>
      </c>
      <c r="M136" s="2" t="s">
        <v>22</v>
      </c>
      <c r="N136" s="2">
        <v>0</v>
      </c>
      <c r="O136" s="2">
        <v>0</v>
      </c>
    </row>
    <row r="137" spans="12:15" x14ac:dyDescent="0.25">
      <c r="L137" s="2" t="s">
        <v>12</v>
      </c>
      <c r="M137" s="2" t="s">
        <v>11</v>
      </c>
      <c r="N137" s="2">
        <v>0</v>
      </c>
      <c r="O137" s="3" t="s">
        <v>15</v>
      </c>
    </row>
    <row r="138" spans="12:15" x14ac:dyDescent="0.25">
      <c r="L138" s="2" t="s">
        <v>12</v>
      </c>
      <c r="M138" s="2" t="s">
        <v>22</v>
      </c>
      <c r="N138" s="2">
        <v>0</v>
      </c>
      <c r="O138" s="2">
        <v>0</v>
      </c>
    </row>
    <row r="139" spans="12:15" x14ac:dyDescent="0.25">
      <c r="L139" s="2" t="s">
        <v>12</v>
      </c>
      <c r="M139" s="2" t="s">
        <v>11</v>
      </c>
      <c r="N139" s="2">
        <v>0</v>
      </c>
      <c r="O139" s="2">
        <v>0</v>
      </c>
    </row>
    <row r="140" spans="12:15" x14ac:dyDescent="0.25">
      <c r="L140" s="2" t="s">
        <v>30</v>
      </c>
      <c r="M140" s="2" t="s">
        <v>11</v>
      </c>
      <c r="N140" s="3" t="s">
        <v>15</v>
      </c>
      <c r="O140" s="2" t="s">
        <v>26</v>
      </c>
    </row>
    <row r="141" spans="12:15" x14ac:dyDescent="0.25">
      <c r="L141" s="2" t="s">
        <v>30</v>
      </c>
      <c r="M141" s="2" t="s">
        <v>18</v>
      </c>
      <c r="N141" s="2">
        <v>0</v>
      </c>
      <c r="O141" s="2">
        <v>0</v>
      </c>
    </row>
    <row r="142" spans="12:15" x14ac:dyDescent="0.25">
      <c r="L142" s="2" t="s">
        <v>30</v>
      </c>
      <c r="M142" s="2" t="s">
        <v>22</v>
      </c>
      <c r="N142" s="2">
        <v>0</v>
      </c>
      <c r="O142" s="3" t="s">
        <v>15</v>
      </c>
    </row>
    <row r="143" spans="12:15" x14ac:dyDescent="0.25">
      <c r="L143" s="2" t="s">
        <v>30</v>
      </c>
      <c r="M143" s="2" t="s">
        <v>22</v>
      </c>
      <c r="N143" s="2">
        <v>0</v>
      </c>
      <c r="O143" s="2" t="s">
        <v>32</v>
      </c>
    </row>
    <row r="144" spans="12:15" x14ac:dyDescent="0.25">
      <c r="L144" s="2" t="s">
        <v>30</v>
      </c>
      <c r="M144" s="2" t="s">
        <v>18</v>
      </c>
      <c r="N144" s="2">
        <v>0</v>
      </c>
      <c r="O144" s="2">
        <v>0</v>
      </c>
    </row>
    <row r="145" spans="12:15" x14ac:dyDescent="0.25">
      <c r="L145" s="2" t="s">
        <v>30</v>
      </c>
      <c r="M145" s="2" t="s">
        <v>37</v>
      </c>
      <c r="N145" s="3" t="s">
        <v>15</v>
      </c>
      <c r="O145" s="2" t="s">
        <v>32</v>
      </c>
    </row>
    <row r="146" spans="12:15" x14ac:dyDescent="0.25">
      <c r="L146" s="2" t="s">
        <v>12</v>
      </c>
      <c r="M146" s="2" t="s">
        <v>18</v>
      </c>
      <c r="N146" s="2">
        <v>0</v>
      </c>
      <c r="O146" s="2">
        <v>0</v>
      </c>
    </row>
    <row r="147" spans="12:15" x14ac:dyDescent="0.25">
      <c r="L147" s="2" t="s">
        <v>30</v>
      </c>
      <c r="M147" s="2" t="s">
        <v>11</v>
      </c>
      <c r="N147" s="3" t="s">
        <v>16</v>
      </c>
      <c r="O147" s="2" t="s">
        <v>26</v>
      </c>
    </row>
    <row r="148" spans="12:15" x14ac:dyDescent="0.25">
      <c r="L148" s="2" t="s">
        <v>30</v>
      </c>
      <c r="M148" s="2" t="s">
        <v>11</v>
      </c>
      <c r="N148" s="2">
        <v>0</v>
      </c>
      <c r="O148" s="3" t="s">
        <v>15</v>
      </c>
    </row>
    <row r="149" spans="12:15" x14ac:dyDescent="0.25">
      <c r="L149" s="2" t="s">
        <v>30</v>
      </c>
      <c r="M149" s="2" t="s">
        <v>18</v>
      </c>
      <c r="N149" s="2">
        <v>0</v>
      </c>
      <c r="O149" s="3" t="s">
        <v>15</v>
      </c>
    </row>
    <row r="150" spans="12:15" x14ac:dyDescent="0.25">
      <c r="L150" s="2" t="s">
        <v>30</v>
      </c>
      <c r="M150" s="2" t="s">
        <v>18</v>
      </c>
      <c r="N150" s="3" t="s">
        <v>15</v>
      </c>
      <c r="O150" s="3" t="s">
        <v>16</v>
      </c>
    </row>
    <row r="151" spans="12:15" x14ac:dyDescent="0.25">
      <c r="L151" s="2" t="s">
        <v>12</v>
      </c>
      <c r="M151" s="2" t="s">
        <v>22</v>
      </c>
      <c r="N151" s="2">
        <v>0</v>
      </c>
      <c r="O151" s="2">
        <v>0</v>
      </c>
    </row>
    <row r="152" spans="12:15" x14ac:dyDescent="0.25">
      <c r="L152" s="2" t="s">
        <v>30</v>
      </c>
      <c r="M152" s="2" t="s">
        <v>11</v>
      </c>
      <c r="N152" s="2">
        <v>0</v>
      </c>
      <c r="O152" s="2">
        <v>0</v>
      </c>
    </row>
    <row r="153" spans="12:15" x14ac:dyDescent="0.25">
      <c r="L153" s="2" t="s">
        <v>30</v>
      </c>
      <c r="M153" s="2" t="s">
        <v>22</v>
      </c>
      <c r="N153" s="2">
        <v>0</v>
      </c>
      <c r="O153" s="2">
        <v>0</v>
      </c>
    </row>
    <row r="154" spans="12:15" x14ac:dyDescent="0.25">
      <c r="L154" s="2" t="s">
        <v>30</v>
      </c>
      <c r="M154" s="2" t="s">
        <v>22</v>
      </c>
      <c r="N154" s="3" t="s">
        <v>15</v>
      </c>
      <c r="O154" s="2" t="s">
        <v>32</v>
      </c>
    </row>
    <row r="155" spans="12:15" x14ac:dyDescent="0.25">
      <c r="L155" s="2" t="s">
        <v>30</v>
      </c>
      <c r="M155" s="2" t="s">
        <v>22</v>
      </c>
      <c r="N155" s="2">
        <v>0</v>
      </c>
      <c r="O155" s="2">
        <v>0</v>
      </c>
    </row>
    <row r="156" spans="12:15" x14ac:dyDescent="0.25">
      <c r="L156" s="2" t="s">
        <v>30</v>
      </c>
      <c r="M156" s="2" t="s">
        <v>11</v>
      </c>
      <c r="N156" s="3" t="s">
        <v>16</v>
      </c>
      <c r="O156" s="2" t="s">
        <v>32</v>
      </c>
    </row>
    <row r="157" spans="12:15" x14ac:dyDescent="0.25">
      <c r="L157" s="2" t="s">
        <v>30</v>
      </c>
      <c r="M157" s="2" t="s">
        <v>11</v>
      </c>
      <c r="N157" s="2">
        <v>0</v>
      </c>
      <c r="O157" s="2">
        <v>0</v>
      </c>
    </row>
    <row r="158" spans="12:15" x14ac:dyDescent="0.25">
      <c r="L158" s="2" t="s">
        <v>30</v>
      </c>
      <c r="M158" s="2" t="s">
        <v>22</v>
      </c>
      <c r="N158" s="2">
        <v>0</v>
      </c>
      <c r="O158" s="3" t="s">
        <v>15</v>
      </c>
    </row>
    <row r="159" spans="12:15" x14ac:dyDescent="0.25">
      <c r="L159" s="2" t="s">
        <v>12</v>
      </c>
      <c r="M159" s="2" t="s">
        <v>22</v>
      </c>
      <c r="N159" s="2">
        <v>0</v>
      </c>
      <c r="O159" s="3" t="s">
        <v>16</v>
      </c>
    </row>
    <row r="160" spans="12:15" x14ac:dyDescent="0.25">
      <c r="L160" s="2" t="s">
        <v>12</v>
      </c>
      <c r="M160" s="2" t="s">
        <v>11</v>
      </c>
      <c r="N160" s="3" t="s">
        <v>16</v>
      </c>
      <c r="O160" s="2" t="s">
        <v>26</v>
      </c>
    </row>
    <row r="161" spans="12:15" x14ac:dyDescent="0.25">
      <c r="L161" s="2" t="s">
        <v>12</v>
      </c>
      <c r="M161" s="2" t="s">
        <v>22</v>
      </c>
      <c r="N161" s="3" t="s">
        <v>15</v>
      </c>
      <c r="O161" s="3" t="s">
        <v>16</v>
      </c>
    </row>
    <row r="162" spans="12:15" x14ac:dyDescent="0.25">
      <c r="L162" s="2" t="s">
        <v>12</v>
      </c>
      <c r="M162" s="2" t="s">
        <v>11</v>
      </c>
      <c r="N162" s="3" t="s">
        <v>15</v>
      </c>
      <c r="O162" s="2" t="s">
        <v>26</v>
      </c>
    </row>
    <row r="163" spans="12:15" x14ac:dyDescent="0.25">
      <c r="L163" s="2" t="s">
        <v>12</v>
      </c>
      <c r="M163" s="2" t="s">
        <v>22</v>
      </c>
      <c r="N163" s="2">
        <v>0</v>
      </c>
      <c r="O163" s="3" t="s">
        <v>15</v>
      </c>
    </row>
    <row r="164" spans="12:15" x14ac:dyDescent="0.25">
      <c r="L164" s="2" t="s">
        <v>30</v>
      </c>
      <c r="M164" s="2" t="s">
        <v>18</v>
      </c>
      <c r="N164" s="3" t="s">
        <v>15</v>
      </c>
      <c r="O164" s="3" t="s">
        <v>16</v>
      </c>
    </row>
    <row r="165" spans="12:15" x14ac:dyDescent="0.25">
      <c r="L165" s="2" t="s">
        <v>12</v>
      </c>
      <c r="M165" s="2" t="s">
        <v>11</v>
      </c>
      <c r="N165" s="3" t="s">
        <v>15</v>
      </c>
      <c r="O165" s="3" t="s">
        <v>16</v>
      </c>
    </row>
  </sheetData>
  <pageMargins left="0.7" right="0.7" top="0.75" bottom="0.75" header="0.3" footer="0.3"/>
  <pageSetup paperSize="9" orientation="portrait" horizontalDpi="4294967293" verticalDpi="0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87"/>
  <sheetViews>
    <sheetView zoomScale="80" zoomScaleNormal="80" workbookViewId="0">
      <selection activeCell="K67" sqref="K67:K68"/>
    </sheetView>
  </sheetViews>
  <sheetFormatPr defaultRowHeight="13.2" x14ac:dyDescent="0.25"/>
  <cols>
    <col min="1" max="1" width="42.88671875" customWidth="1"/>
    <col min="2" max="2" width="16" bestFit="1" customWidth="1"/>
    <col min="3" max="3" width="11.109375" customWidth="1"/>
    <col min="4" max="4" width="8.6640625" customWidth="1"/>
    <col min="5" max="5" width="8.5546875" customWidth="1"/>
    <col min="6" max="6" width="8.44140625" customWidth="1"/>
    <col min="7" max="8" width="8.33203125" customWidth="1"/>
    <col min="9" max="9" width="10.6640625" bestFit="1" customWidth="1"/>
    <col min="13" max="13" width="18.33203125" customWidth="1"/>
    <col min="20" max="20" width="10.33203125" customWidth="1"/>
  </cols>
  <sheetData>
    <row r="1" spans="1:6" x14ac:dyDescent="0.25">
      <c r="A1" s="11" t="s">
        <v>8</v>
      </c>
      <c r="B1" s="9"/>
      <c r="C1" s="9"/>
      <c r="D1" s="9"/>
      <c r="E1" s="9"/>
      <c r="F1" s="9"/>
    </row>
    <row r="4" spans="1:6" x14ac:dyDescent="0.25">
      <c r="A4" s="39" t="s">
        <v>70</v>
      </c>
      <c r="B4" s="39" t="s">
        <v>69</v>
      </c>
    </row>
    <row r="5" spans="1:6" x14ac:dyDescent="0.25">
      <c r="A5" s="39" t="s">
        <v>67</v>
      </c>
      <c r="B5">
        <v>0</v>
      </c>
      <c r="C5" t="s">
        <v>15</v>
      </c>
      <c r="D5" t="s">
        <v>16</v>
      </c>
      <c r="E5" t="s">
        <v>26</v>
      </c>
      <c r="F5" t="s">
        <v>68</v>
      </c>
    </row>
    <row r="6" spans="1:6" x14ac:dyDescent="0.25">
      <c r="A6" s="40" t="s">
        <v>24</v>
      </c>
      <c r="B6" s="41">
        <v>168</v>
      </c>
      <c r="C6" s="41">
        <v>33</v>
      </c>
      <c r="D6" s="41">
        <v>8</v>
      </c>
      <c r="E6" s="41">
        <v>8</v>
      </c>
      <c r="F6" s="41">
        <v>217</v>
      </c>
    </row>
    <row r="7" spans="1:6" x14ac:dyDescent="0.25">
      <c r="A7" s="40" t="s">
        <v>30</v>
      </c>
      <c r="B7" s="41">
        <v>34</v>
      </c>
      <c r="C7" s="41">
        <v>7</v>
      </c>
      <c r="D7" s="41">
        <v>4</v>
      </c>
      <c r="E7" s="41"/>
      <c r="F7" s="41">
        <v>45</v>
      </c>
    </row>
    <row r="8" spans="1:6" x14ac:dyDescent="0.25">
      <c r="A8" s="40" t="s">
        <v>12</v>
      </c>
      <c r="B8" s="41">
        <v>102</v>
      </c>
      <c r="C8" s="41">
        <v>15</v>
      </c>
      <c r="D8" s="41">
        <v>2</v>
      </c>
      <c r="E8" s="41"/>
      <c r="F8" s="41">
        <v>119</v>
      </c>
    </row>
    <row r="9" spans="1:6" x14ac:dyDescent="0.25">
      <c r="A9" s="40" t="s">
        <v>68</v>
      </c>
      <c r="B9" s="41">
        <v>304</v>
      </c>
      <c r="C9" s="41">
        <v>55</v>
      </c>
      <c r="D9" s="41">
        <v>14</v>
      </c>
      <c r="E9" s="41">
        <v>8</v>
      </c>
      <c r="F9" s="41">
        <v>381</v>
      </c>
    </row>
    <row r="12" spans="1:6" x14ac:dyDescent="0.25">
      <c r="A12" s="38" t="s">
        <v>71</v>
      </c>
      <c r="B12" s="19" t="s">
        <v>73</v>
      </c>
      <c r="C12" s="19" t="s">
        <v>15</v>
      </c>
      <c r="D12" s="19" t="s">
        <v>16</v>
      </c>
      <c r="E12" s="19" t="s">
        <v>26</v>
      </c>
      <c r="F12" s="38" t="s">
        <v>72</v>
      </c>
    </row>
    <row r="13" spans="1:6" x14ac:dyDescent="0.25">
      <c r="A13" s="40" t="s">
        <v>24</v>
      </c>
      <c r="B13" s="43">
        <v>168</v>
      </c>
      <c r="C13" s="44">
        <v>33</v>
      </c>
      <c r="D13" s="44">
        <v>8</v>
      </c>
      <c r="E13" s="45">
        <v>8</v>
      </c>
      <c r="F13" s="41">
        <v>217</v>
      </c>
    </row>
    <row r="14" spans="1:6" x14ac:dyDescent="0.25">
      <c r="A14" s="40" t="s">
        <v>30</v>
      </c>
      <c r="B14" s="53">
        <v>34</v>
      </c>
      <c r="C14" s="54">
        <v>7</v>
      </c>
      <c r="D14" s="54">
        <v>4</v>
      </c>
      <c r="E14" s="55">
        <v>0</v>
      </c>
      <c r="F14" s="41">
        <v>45</v>
      </c>
    </row>
    <row r="15" spans="1:6" x14ac:dyDescent="0.25">
      <c r="A15" s="40" t="s">
        <v>12</v>
      </c>
      <c r="B15" s="46">
        <v>102</v>
      </c>
      <c r="C15" s="47">
        <v>15</v>
      </c>
      <c r="D15" s="47">
        <v>2</v>
      </c>
      <c r="E15" s="48">
        <v>0</v>
      </c>
      <c r="F15" s="41">
        <v>119</v>
      </c>
    </row>
    <row r="16" spans="1:6" x14ac:dyDescent="0.25">
      <c r="A16" s="38" t="s">
        <v>72</v>
      </c>
      <c r="B16">
        <f>SUM(B13:B15)</f>
        <v>304</v>
      </c>
      <c r="C16">
        <f t="shared" ref="C16:F16" si="0">SUM(C13:C15)</f>
        <v>55</v>
      </c>
      <c r="D16">
        <f t="shared" si="0"/>
        <v>14</v>
      </c>
      <c r="E16">
        <f t="shared" si="0"/>
        <v>8</v>
      </c>
      <c r="F16">
        <f t="shared" si="0"/>
        <v>381</v>
      </c>
    </row>
    <row r="18" spans="1:10" x14ac:dyDescent="0.25">
      <c r="A18" s="38" t="s">
        <v>74</v>
      </c>
      <c r="B18" s="17">
        <f>B16/$F$16</f>
        <v>0.79790026246719159</v>
      </c>
      <c r="C18" s="17">
        <f t="shared" ref="C18:E18" si="1">C16/$F$16</f>
        <v>0.14435695538057744</v>
      </c>
      <c r="D18" s="17">
        <f t="shared" si="1"/>
        <v>3.6745406824146981E-2</v>
      </c>
      <c r="E18" s="17">
        <f t="shared" si="1"/>
        <v>2.0997375328083989E-2</v>
      </c>
    </row>
    <row r="22" spans="1:10" x14ac:dyDescent="0.25">
      <c r="A22" s="38" t="s">
        <v>75</v>
      </c>
      <c r="B22" s="19" t="s">
        <v>73</v>
      </c>
      <c r="C22" s="19" t="s">
        <v>15</v>
      </c>
      <c r="D22" s="19" t="s">
        <v>16</v>
      </c>
      <c r="E22" s="19" t="s">
        <v>26</v>
      </c>
      <c r="F22" s="38" t="s">
        <v>72</v>
      </c>
    </row>
    <row r="23" spans="1:10" x14ac:dyDescent="0.25">
      <c r="A23" s="40" t="s">
        <v>24</v>
      </c>
      <c r="B23" s="29">
        <f>B$18*$F13</f>
        <v>173.14435695538057</v>
      </c>
      <c r="C23" s="30">
        <f t="shared" ref="C23:E23" si="2">C$18*$F13</f>
        <v>31.325459317585306</v>
      </c>
      <c r="D23" s="30">
        <f t="shared" si="2"/>
        <v>7.9737532808398948</v>
      </c>
      <c r="E23" s="31">
        <f t="shared" si="2"/>
        <v>4.5564304461942253</v>
      </c>
      <c r="F23">
        <f>SUM(B23:E23)</f>
        <v>217</v>
      </c>
    </row>
    <row r="24" spans="1:10" x14ac:dyDescent="0.25">
      <c r="A24" s="40" t="s">
        <v>30</v>
      </c>
      <c r="B24" s="32">
        <f t="shared" ref="B24:E25" si="3">B$18*$F14</f>
        <v>35.905511811023622</v>
      </c>
      <c r="C24" s="24">
        <f t="shared" si="3"/>
        <v>6.4960629921259851</v>
      </c>
      <c r="D24" s="24">
        <f t="shared" si="3"/>
        <v>1.6535433070866141</v>
      </c>
      <c r="E24" s="25">
        <f t="shared" si="3"/>
        <v>0.94488188976377951</v>
      </c>
      <c r="F24">
        <f t="shared" ref="F24:F25" si="4">SUM(B24:E24)</f>
        <v>45</v>
      </c>
    </row>
    <row r="25" spans="1:10" x14ac:dyDescent="0.25">
      <c r="A25" s="40" t="s">
        <v>12</v>
      </c>
      <c r="B25" s="33">
        <f t="shared" si="3"/>
        <v>94.950131233595798</v>
      </c>
      <c r="C25" s="27">
        <f t="shared" si="3"/>
        <v>17.178477690288716</v>
      </c>
      <c r="D25" s="27">
        <f t="shared" si="3"/>
        <v>4.3727034120734904</v>
      </c>
      <c r="E25" s="28">
        <f t="shared" si="3"/>
        <v>2.4986876640419946</v>
      </c>
      <c r="F25">
        <f t="shared" si="4"/>
        <v>119</v>
      </c>
    </row>
    <row r="26" spans="1:10" x14ac:dyDescent="0.25">
      <c r="A26" s="38" t="s">
        <v>72</v>
      </c>
      <c r="B26">
        <f>SUM(B23:B25)</f>
        <v>304</v>
      </c>
      <c r="C26">
        <f t="shared" ref="C26:F26" si="5">SUM(C23:C25)</f>
        <v>55.000000000000007</v>
      </c>
      <c r="D26">
        <f t="shared" si="5"/>
        <v>14</v>
      </c>
      <c r="E26">
        <f t="shared" si="5"/>
        <v>8</v>
      </c>
      <c r="F26">
        <f t="shared" si="5"/>
        <v>381</v>
      </c>
    </row>
    <row r="29" spans="1:10" x14ac:dyDescent="0.25">
      <c r="A29" s="38" t="s">
        <v>76</v>
      </c>
      <c r="B29" s="19" t="s">
        <v>73</v>
      </c>
      <c r="C29" s="19" t="s">
        <v>15</v>
      </c>
      <c r="D29" s="19" t="s">
        <v>16</v>
      </c>
      <c r="E29" s="19" t="s">
        <v>26</v>
      </c>
    </row>
    <row r="30" spans="1:10" x14ac:dyDescent="0.25">
      <c r="A30" s="40" t="s">
        <v>24</v>
      </c>
      <c r="B30" s="17">
        <f>(B13-B23)^2/B23</f>
        <v>0.15284591972692693</v>
      </c>
      <c r="C30" s="17">
        <f t="shared" ref="C30:E30" si="6">(C13-C23)^2/C23</f>
        <v>8.9514617124471896E-2</v>
      </c>
      <c r="D30" s="17">
        <f t="shared" si="6"/>
        <v>8.6394730612592114E-5</v>
      </c>
      <c r="E30" s="17">
        <f t="shared" si="6"/>
        <v>2.6025133955029824</v>
      </c>
      <c r="I30" s="50" t="s">
        <v>77</v>
      </c>
      <c r="J30" s="70">
        <f>SUM(B30:E32)</f>
        <v>11.845653886805536</v>
      </c>
    </row>
    <row r="31" spans="1:10" x14ac:dyDescent="0.25">
      <c r="A31" s="40" t="s">
        <v>30</v>
      </c>
      <c r="B31" s="17">
        <f t="shared" ref="B31:E32" si="7">(B14-B24)^2/B24</f>
        <v>0.10112584611134137</v>
      </c>
      <c r="C31" s="17">
        <f t="shared" si="7"/>
        <v>3.9093295156287136E-2</v>
      </c>
      <c r="D31" s="17">
        <f t="shared" si="7"/>
        <v>3.3297337832770912</v>
      </c>
      <c r="E31" s="17">
        <f t="shared" si="7"/>
        <v>0.94488188976377951</v>
      </c>
      <c r="I31" s="50" t="s">
        <v>78</v>
      </c>
      <c r="J31" s="70">
        <f>CHIDIST(J30,6)</f>
        <v>6.55019923794255E-2</v>
      </c>
    </row>
    <row r="32" spans="1:10" x14ac:dyDescent="0.25">
      <c r="A32" s="40" t="s">
        <v>12</v>
      </c>
      <c r="B32" s="17">
        <f t="shared" si="7"/>
        <v>0.52343950427249264</v>
      </c>
      <c r="C32" s="17">
        <f t="shared" si="7"/>
        <v>0.27626225866151805</v>
      </c>
      <c r="D32" s="17">
        <f t="shared" si="7"/>
        <v>1.2874693184360355</v>
      </c>
      <c r="E32" s="17">
        <f t="shared" si="7"/>
        <v>2.4986876640419946</v>
      </c>
    </row>
    <row r="36" spans="1:20" x14ac:dyDescent="0.25">
      <c r="A36" s="11" t="s">
        <v>9</v>
      </c>
      <c r="B36" s="9"/>
    </row>
    <row r="38" spans="1:20" x14ac:dyDescent="0.25">
      <c r="A38" s="39" t="s">
        <v>79</v>
      </c>
      <c r="B38" s="39" t="s">
        <v>69</v>
      </c>
    </row>
    <row r="39" spans="1:20" x14ac:dyDescent="0.25">
      <c r="A39" s="39" t="s">
        <v>67</v>
      </c>
      <c r="B39">
        <v>0</v>
      </c>
      <c r="C39" t="s">
        <v>15</v>
      </c>
      <c r="D39" t="s">
        <v>16</v>
      </c>
      <c r="E39" t="s">
        <v>26</v>
      </c>
      <c r="F39" t="s">
        <v>32</v>
      </c>
      <c r="G39" t="s">
        <v>38</v>
      </c>
      <c r="H39" t="s">
        <v>27</v>
      </c>
      <c r="I39" t="s">
        <v>68</v>
      </c>
    </row>
    <row r="40" spans="1:20" x14ac:dyDescent="0.25">
      <c r="A40" s="40" t="s">
        <v>24</v>
      </c>
      <c r="B40" s="41">
        <v>116</v>
      </c>
      <c r="C40" s="41">
        <v>48</v>
      </c>
      <c r="D40" s="41">
        <v>25</v>
      </c>
      <c r="E40" s="41">
        <v>17</v>
      </c>
      <c r="F40" s="41">
        <v>3</v>
      </c>
      <c r="G40" s="41">
        <v>3</v>
      </c>
      <c r="H40" s="41">
        <v>5</v>
      </c>
      <c r="I40" s="41">
        <v>217</v>
      </c>
      <c r="N40" s="19" t="s">
        <v>73</v>
      </c>
      <c r="O40" s="19" t="s">
        <v>15</v>
      </c>
      <c r="P40" s="19" t="s">
        <v>16</v>
      </c>
      <c r="Q40" s="19" t="s">
        <v>26</v>
      </c>
      <c r="R40" s="19" t="s">
        <v>32</v>
      </c>
      <c r="S40" s="19" t="s">
        <v>38</v>
      </c>
      <c r="T40" s="19" t="s">
        <v>27</v>
      </c>
    </row>
    <row r="41" spans="1:20" x14ac:dyDescent="0.25">
      <c r="A41" s="40" t="s">
        <v>30</v>
      </c>
      <c r="B41" s="41">
        <v>16</v>
      </c>
      <c r="C41" s="41">
        <v>17</v>
      </c>
      <c r="D41" s="41">
        <v>4</v>
      </c>
      <c r="E41" s="41">
        <v>3</v>
      </c>
      <c r="F41" s="41">
        <v>4</v>
      </c>
      <c r="G41" s="41">
        <v>1</v>
      </c>
      <c r="H41" s="41"/>
      <c r="I41" s="41">
        <v>45</v>
      </c>
      <c r="M41" s="42" t="s">
        <v>24</v>
      </c>
      <c r="N41" s="41">
        <v>116</v>
      </c>
      <c r="O41" s="41">
        <v>48</v>
      </c>
      <c r="P41" s="41">
        <v>25</v>
      </c>
      <c r="Q41" s="41">
        <v>17</v>
      </c>
      <c r="R41" s="41">
        <v>3</v>
      </c>
      <c r="S41" s="41">
        <v>3</v>
      </c>
      <c r="T41" s="41">
        <v>5</v>
      </c>
    </row>
    <row r="42" spans="1:20" x14ac:dyDescent="0.25">
      <c r="A42" s="40" t="s">
        <v>12</v>
      </c>
      <c r="B42" s="41">
        <v>58</v>
      </c>
      <c r="C42" s="41">
        <v>33</v>
      </c>
      <c r="D42" s="41">
        <v>18</v>
      </c>
      <c r="E42" s="41">
        <v>3</v>
      </c>
      <c r="F42" s="41">
        <v>5</v>
      </c>
      <c r="G42" s="41"/>
      <c r="H42" s="41">
        <v>2</v>
      </c>
      <c r="I42" s="41">
        <v>119</v>
      </c>
      <c r="M42" s="42" t="s">
        <v>30</v>
      </c>
      <c r="N42" s="41">
        <v>16</v>
      </c>
      <c r="O42" s="41">
        <v>17</v>
      </c>
      <c r="P42" s="41">
        <v>4</v>
      </c>
      <c r="Q42" s="41">
        <v>3</v>
      </c>
      <c r="R42" s="41">
        <v>4</v>
      </c>
      <c r="S42" s="41">
        <v>1</v>
      </c>
      <c r="T42" s="41">
        <v>0</v>
      </c>
    </row>
    <row r="43" spans="1:20" x14ac:dyDescent="0.25">
      <c r="A43" s="40" t="s">
        <v>68</v>
      </c>
      <c r="B43" s="41">
        <v>190</v>
      </c>
      <c r="C43" s="41">
        <v>98</v>
      </c>
      <c r="D43" s="41">
        <v>47</v>
      </c>
      <c r="E43" s="41">
        <v>23</v>
      </c>
      <c r="F43" s="41">
        <v>12</v>
      </c>
      <c r="G43" s="41">
        <v>4</v>
      </c>
      <c r="H43" s="41">
        <v>7</v>
      </c>
      <c r="I43" s="41">
        <v>381</v>
      </c>
      <c r="M43" s="42" t="s">
        <v>12</v>
      </c>
      <c r="N43" s="41">
        <v>58</v>
      </c>
      <c r="O43" s="41">
        <v>33</v>
      </c>
      <c r="P43" s="41">
        <v>18</v>
      </c>
      <c r="Q43" s="41">
        <v>3</v>
      </c>
      <c r="R43" s="41">
        <v>5</v>
      </c>
      <c r="S43" s="41">
        <v>0</v>
      </c>
      <c r="T43" s="41">
        <v>2</v>
      </c>
    </row>
    <row r="45" spans="1:20" x14ac:dyDescent="0.25">
      <c r="M45" s="38" t="s">
        <v>72</v>
      </c>
      <c r="N45">
        <f>SUM(N41:N43)</f>
        <v>190</v>
      </c>
      <c r="O45">
        <f t="shared" ref="O45:T45" si="8">SUM(O41:O43)</f>
        <v>98</v>
      </c>
      <c r="P45">
        <f t="shared" si="8"/>
        <v>47</v>
      </c>
      <c r="Q45">
        <f t="shared" si="8"/>
        <v>23</v>
      </c>
      <c r="R45">
        <f t="shared" si="8"/>
        <v>12</v>
      </c>
      <c r="S45">
        <f t="shared" si="8"/>
        <v>4</v>
      </c>
      <c r="T45">
        <f t="shared" si="8"/>
        <v>7</v>
      </c>
    </row>
    <row r="46" spans="1:20" x14ac:dyDescent="0.25">
      <c r="A46" s="38" t="s">
        <v>71</v>
      </c>
      <c r="B46" s="19" t="s">
        <v>73</v>
      </c>
      <c r="C46" s="19" t="s">
        <v>15</v>
      </c>
      <c r="D46" s="19" t="s">
        <v>16</v>
      </c>
      <c r="E46" s="19" t="s">
        <v>26</v>
      </c>
      <c r="F46" s="19" t="s">
        <v>32</v>
      </c>
      <c r="G46" s="19" t="s">
        <v>38</v>
      </c>
      <c r="H46" s="19" t="s">
        <v>27</v>
      </c>
      <c r="I46" s="38" t="s">
        <v>72</v>
      </c>
    </row>
    <row r="47" spans="1:20" x14ac:dyDescent="0.25">
      <c r="A47" s="40" t="s">
        <v>24</v>
      </c>
      <c r="B47" s="43">
        <v>116</v>
      </c>
      <c r="C47" s="44">
        <v>48</v>
      </c>
      <c r="D47" s="44">
        <v>25</v>
      </c>
      <c r="E47" s="44">
        <v>17</v>
      </c>
      <c r="F47" s="44">
        <v>3</v>
      </c>
      <c r="G47" s="44">
        <v>3</v>
      </c>
      <c r="H47" s="45">
        <v>5</v>
      </c>
      <c r="I47" s="41">
        <v>217</v>
      </c>
    </row>
    <row r="48" spans="1:20" x14ac:dyDescent="0.25">
      <c r="A48" s="40" t="s">
        <v>30</v>
      </c>
      <c r="B48" s="53">
        <v>16</v>
      </c>
      <c r="C48" s="54">
        <v>17</v>
      </c>
      <c r="D48" s="54">
        <v>4</v>
      </c>
      <c r="E48" s="54">
        <v>3</v>
      </c>
      <c r="F48" s="54">
        <v>4</v>
      </c>
      <c r="G48" s="54">
        <v>1</v>
      </c>
      <c r="H48" s="55">
        <v>0</v>
      </c>
      <c r="I48" s="41">
        <v>45</v>
      </c>
      <c r="M48" s="58" t="s">
        <v>84</v>
      </c>
      <c r="N48" s="60">
        <f>N41/N45</f>
        <v>0.61052631578947369</v>
      </c>
      <c r="O48" s="60">
        <f t="shared" ref="O48:T48" si="9">O41/O45</f>
        <v>0.48979591836734693</v>
      </c>
      <c r="P48" s="60">
        <f t="shared" si="9"/>
        <v>0.53191489361702127</v>
      </c>
      <c r="Q48" s="60">
        <f t="shared" si="9"/>
        <v>0.73913043478260865</v>
      </c>
      <c r="R48" s="60">
        <f t="shared" si="9"/>
        <v>0.25</v>
      </c>
      <c r="S48" s="60">
        <f t="shared" si="9"/>
        <v>0.75</v>
      </c>
      <c r="T48" s="60">
        <f t="shared" si="9"/>
        <v>0.7142857142857143</v>
      </c>
    </row>
    <row r="49" spans="1:20" x14ac:dyDescent="0.25">
      <c r="A49" s="40" t="s">
        <v>12</v>
      </c>
      <c r="B49" s="46">
        <v>58</v>
      </c>
      <c r="C49" s="47">
        <v>33</v>
      </c>
      <c r="D49" s="47">
        <v>18</v>
      </c>
      <c r="E49" s="47">
        <v>3</v>
      </c>
      <c r="F49" s="47">
        <v>5</v>
      </c>
      <c r="G49" s="47">
        <v>0</v>
      </c>
      <c r="H49" s="48">
        <v>2</v>
      </c>
      <c r="I49" s="41">
        <v>119</v>
      </c>
      <c r="M49" s="58" t="s">
        <v>80</v>
      </c>
      <c r="N49" s="16">
        <f>N48*(1-N48)/N45</f>
        <v>1.2514943869368711E-3</v>
      </c>
      <c r="O49" s="16">
        <f t="shared" ref="O49:T49" si="10">O48*(1-O48)/O45</f>
        <v>2.549957925694226E-3</v>
      </c>
      <c r="P49" s="16">
        <f t="shared" si="10"/>
        <v>5.2974774375620049E-3</v>
      </c>
      <c r="Q49" s="16">
        <f t="shared" si="10"/>
        <v>8.3833319635078507E-3</v>
      </c>
      <c r="R49" s="16">
        <f t="shared" si="10"/>
        <v>1.5625E-2</v>
      </c>
      <c r="S49" s="16">
        <f t="shared" si="10"/>
        <v>4.6875E-2</v>
      </c>
      <c r="T49" s="16">
        <f t="shared" si="10"/>
        <v>2.915451895043732E-2</v>
      </c>
    </row>
    <row r="50" spans="1:20" x14ac:dyDescent="0.25">
      <c r="A50" s="38" t="s">
        <v>72</v>
      </c>
      <c r="B50">
        <f>SUM(B47:B49)</f>
        <v>190</v>
      </c>
      <c r="C50">
        <f t="shared" ref="C50:I50" si="11">SUM(C47:C49)</f>
        <v>98</v>
      </c>
      <c r="D50">
        <f t="shared" si="11"/>
        <v>47</v>
      </c>
      <c r="E50">
        <f t="shared" si="11"/>
        <v>23</v>
      </c>
      <c r="F50">
        <f t="shared" si="11"/>
        <v>12</v>
      </c>
      <c r="G50">
        <f t="shared" si="11"/>
        <v>4</v>
      </c>
      <c r="H50">
        <f t="shared" si="11"/>
        <v>7</v>
      </c>
      <c r="I50">
        <f t="shared" si="11"/>
        <v>381</v>
      </c>
      <c r="M50" s="58" t="s">
        <v>81</v>
      </c>
      <c r="N50" s="16">
        <f>SQRT(N49)</f>
        <v>3.5376466569414067E-2</v>
      </c>
      <c r="O50" s="16">
        <f t="shared" ref="O50:T50" si="12">SQRT(O49)</f>
        <v>5.049710809238709E-2</v>
      </c>
      <c r="P50" s="16">
        <f t="shared" si="12"/>
        <v>7.2783771800876085E-2</v>
      </c>
      <c r="Q50" s="16">
        <f t="shared" si="12"/>
        <v>9.156053715170008E-2</v>
      </c>
      <c r="R50" s="16">
        <f t="shared" si="12"/>
        <v>0.125</v>
      </c>
      <c r="S50" s="16">
        <f t="shared" si="12"/>
        <v>0.21650635094610965</v>
      </c>
      <c r="T50" s="16">
        <f t="shared" si="12"/>
        <v>0.17074694419062766</v>
      </c>
    </row>
    <row r="51" spans="1:20" x14ac:dyDescent="0.25">
      <c r="M51" s="58" t="s">
        <v>82</v>
      </c>
      <c r="N51" s="16">
        <f>1.96*N50</f>
        <v>6.9337874476051567E-2</v>
      </c>
      <c r="O51" s="16">
        <f t="shared" ref="O51:T51" si="13">1.96*O50</f>
        <v>9.8974331861078693E-2</v>
      </c>
      <c r="P51" s="16">
        <f t="shared" si="13"/>
        <v>0.14265619272971714</v>
      </c>
      <c r="Q51" s="16">
        <f t="shared" si="13"/>
        <v>0.17945865281733214</v>
      </c>
      <c r="R51" s="16">
        <f t="shared" si="13"/>
        <v>0.245</v>
      </c>
      <c r="S51" s="16">
        <f t="shared" si="13"/>
        <v>0.42435244785437493</v>
      </c>
      <c r="T51" s="16">
        <f t="shared" si="13"/>
        <v>0.33466401061363021</v>
      </c>
    </row>
    <row r="52" spans="1:20" x14ac:dyDescent="0.25">
      <c r="M52" s="58" t="s">
        <v>51</v>
      </c>
      <c r="N52" s="60">
        <f>N48-N51</f>
        <v>0.54118844131342214</v>
      </c>
      <c r="O52" s="60">
        <f t="shared" ref="O52:T52" si="14">O48-O51</f>
        <v>0.39082158650626825</v>
      </c>
      <c r="P52" s="60">
        <f t="shared" si="14"/>
        <v>0.38925870088730413</v>
      </c>
      <c r="Q52" s="60">
        <f t="shared" si="14"/>
        <v>0.55967178196527656</v>
      </c>
      <c r="R52" s="60">
        <f t="shared" si="14"/>
        <v>5.0000000000000044E-3</v>
      </c>
      <c r="S52" s="60">
        <f t="shared" si="14"/>
        <v>0.32564755214562507</v>
      </c>
      <c r="T52" s="60">
        <f t="shared" si="14"/>
        <v>0.37962170367208409</v>
      </c>
    </row>
    <row r="53" spans="1:20" x14ac:dyDescent="0.25">
      <c r="A53" s="37" t="s">
        <v>74</v>
      </c>
      <c r="B53" s="17">
        <f>B50/$I$50</f>
        <v>0.49868766404199477</v>
      </c>
      <c r="C53" s="17">
        <f t="shared" ref="C53:H53" si="15">C50/$I$50</f>
        <v>0.2572178477690289</v>
      </c>
      <c r="D53" s="17">
        <f t="shared" si="15"/>
        <v>0.12335958005249344</v>
      </c>
      <c r="E53" s="17">
        <f t="shared" si="15"/>
        <v>6.0367454068241469E-2</v>
      </c>
      <c r="F53" s="17">
        <f t="shared" si="15"/>
        <v>3.1496062992125984E-2</v>
      </c>
      <c r="G53" s="17">
        <f t="shared" si="15"/>
        <v>1.0498687664041995E-2</v>
      </c>
      <c r="H53" s="17">
        <f t="shared" si="15"/>
        <v>1.8372703412073491E-2</v>
      </c>
      <c r="M53" s="58" t="s">
        <v>83</v>
      </c>
      <c r="N53" s="60">
        <f>N48+N51</f>
        <v>0.67986419026552525</v>
      </c>
      <c r="O53" s="60">
        <f t="shared" ref="O53:T53" si="16">O48+O51</f>
        <v>0.58877025022842566</v>
      </c>
      <c r="P53" s="60">
        <f t="shared" si="16"/>
        <v>0.67457108634673846</v>
      </c>
      <c r="Q53" s="60">
        <f t="shared" si="16"/>
        <v>0.91858908759994073</v>
      </c>
      <c r="R53" s="60">
        <f t="shared" si="16"/>
        <v>0.495</v>
      </c>
      <c r="S53" s="60">
        <f t="shared" si="16"/>
        <v>1.174352447854375</v>
      </c>
      <c r="T53" s="60">
        <f t="shared" si="16"/>
        <v>1.0489497248993445</v>
      </c>
    </row>
    <row r="56" spans="1:20" x14ac:dyDescent="0.25">
      <c r="A56" s="38" t="s">
        <v>75</v>
      </c>
      <c r="B56" s="19" t="s">
        <v>73</v>
      </c>
      <c r="C56" s="19" t="s">
        <v>15</v>
      </c>
      <c r="D56" s="19" t="s">
        <v>16</v>
      </c>
      <c r="E56" s="19" t="s">
        <v>26</v>
      </c>
      <c r="F56" s="19" t="s">
        <v>32</v>
      </c>
      <c r="G56" s="19" t="s">
        <v>38</v>
      </c>
      <c r="H56" s="19" t="s">
        <v>27</v>
      </c>
      <c r="I56" s="38" t="s">
        <v>72</v>
      </c>
      <c r="M56" s="63" t="s">
        <v>85</v>
      </c>
      <c r="N56" s="59">
        <f>N42/N45</f>
        <v>8.4210526315789472E-2</v>
      </c>
      <c r="O56" s="59">
        <f t="shared" ref="O56:T56" si="17">O42/O45</f>
        <v>0.17346938775510204</v>
      </c>
      <c r="P56" s="59">
        <f t="shared" si="17"/>
        <v>8.5106382978723402E-2</v>
      </c>
      <c r="Q56" s="59">
        <f t="shared" si="17"/>
        <v>0.13043478260869565</v>
      </c>
      <c r="R56" s="59">
        <f t="shared" si="17"/>
        <v>0.33333333333333331</v>
      </c>
      <c r="S56" s="59">
        <f t="shared" si="17"/>
        <v>0.25</v>
      </c>
      <c r="T56" s="59">
        <f t="shared" si="17"/>
        <v>0</v>
      </c>
    </row>
    <row r="57" spans="1:20" x14ac:dyDescent="0.25">
      <c r="A57" s="40" t="s">
        <v>24</v>
      </c>
      <c r="B57" s="29">
        <f>B$53*$I47</f>
        <v>108.21522309711287</v>
      </c>
      <c r="C57" s="30">
        <f t="shared" ref="C57:H57" si="18">C$53*$I47</f>
        <v>55.816272965879271</v>
      </c>
      <c r="D57" s="30">
        <f t="shared" si="18"/>
        <v>26.769028871391075</v>
      </c>
      <c r="E57" s="30">
        <f t="shared" si="18"/>
        <v>13.099737532808399</v>
      </c>
      <c r="F57" s="30">
        <f t="shared" si="18"/>
        <v>6.8346456692913389</v>
      </c>
      <c r="G57" s="30">
        <f t="shared" si="18"/>
        <v>2.2782152230971127</v>
      </c>
      <c r="H57" s="31">
        <f t="shared" si="18"/>
        <v>3.9868766404199474</v>
      </c>
      <c r="I57" s="6">
        <f>SUM(B57:H57)</f>
        <v>217.00000000000003</v>
      </c>
      <c r="M57" s="63" t="s">
        <v>80</v>
      </c>
      <c r="N57" s="15">
        <f>N56*(1-N56)/N45</f>
        <v>4.0589007143898527E-4</v>
      </c>
      <c r="O57" s="15">
        <f t="shared" ref="O57:T57" si="19">O56*(1-O56)/O45</f>
        <v>1.4630383598670622E-3</v>
      </c>
      <c r="P57" s="15">
        <f t="shared" si="19"/>
        <v>1.6566656713830267E-3</v>
      </c>
      <c r="Q57" s="15">
        <f t="shared" si="19"/>
        <v>4.931371743239911E-3</v>
      </c>
      <c r="R57" s="15">
        <f t="shared" si="19"/>
        <v>1.8518518518518521E-2</v>
      </c>
      <c r="S57" s="15">
        <f t="shared" si="19"/>
        <v>4.6875E-2</v>
      </c>
      <c r="T57" s="15">
        <f t="shared" si="19"/>
        <v>0</v>
      </c>
    </row>
    <row r="58" spans="1:20" x14ac:dyDescent="0.25">
      <c r="A58" s="40" t="s">
        <v>30</v>
      </c>
      <c r="B58" s="32">
        <f t="shared" ref="B58:H59" si="20">B$53*$I48</f>
        <v>22.440944881889763</v>
      </c>
      <c r="C58" s="24">
        <f t="shared" si="20"/>
        <v>11.5748031496063</v>
      </c>
      <c r="D58" s="24">
        <f t="shared" si="20"/>
        <v>5.5511811023622046</v>
      </c>
      <c r="E58" s="24">
        <f t="shared" si="20"/>
        <v>2.7165354330708662</v>
      </c>
      <c r="F58" s="24">
        <f t="shared" si="20"/>
        <v>1.4173228346456692</v>
      </c>
      <c r="G58" s="24">
        <f t="shared" si="20"/>
        <v>0.47244094488188976</v>
      </c>
      <c r="H58" s="25">
        <f t="shared" si="20"/>
        <v>0.82677165354330706</v>
      </c>
      <c r="I58" s="6">
        <f t="shared" ref="I58:I59" si="21">SUM(B58:H58)</f>
        <v>44.999999999999993</v>
      </c>
      <c r="M58" s="63" t="s">
        <v>81</v>
      </c>
      <c r="N58" s="15">
        <f>SQRT(N57)</f>
        <v>2.0146713663498204E-2</v>
      </c>
      <c r="O58" s="15">
        <f t="shared" ref="O58:T58" si="22">SQRT(O57)</f>
        <v>3.824968444140503E-2</v>
      </c>
      <c r="P58" s="15">
        <f t="shared" si="22"/>
        <v>4.0702158067884152E-2</v>
      </c>
      <c r="Q58" s="15">
        <f t="shared" si="22"/>
        <v>7.0223726355412894E-2</v>
      </c>
      <c r="R58" s="15">
        <f t="shared" si="22"/>
        <v>0.13608276348795434</v>
      </c>
      <c r="S58" s="15">
        <f t="shared" si="22"/>
        <v>0.21650635094610965</v>
      </c>
      <c r="T58" s="15">
        <f t="shared" si="22"/>
        <v>0</v>
      </c>
    </row>
    <row r="59" spans="1:20" x14ac:dyDescent="0.25">
      <c r="A59" s="40" t="s">
        <v>12</v>
      </c>
      <c r="B59" s="33">
        <f t="shared" si="20"/>
        <v>59.343832020997375</v>
      </c>
      <c r="C59" s="27">
        <f t="shared" si="20"/>
        <v>30.608923884514439</v>
      </c>
      <c r="D59" s="27">
        <f t="shared" si="20"/>
        <v>14.679790026246719</v>
      </c>
      <c r="E59" s="27">
        <f t="shared" si="20"/>
        <v>7.1837270341207349</v>
      </c>
      <c r="F59" s="27">
        <f t="shared" si="20"/>
        <v>3.7480314960629921</v>
      </c>
      <c r="G59" s="27">
        <f t="shared" si="20"/>
        <v>1.2493438320209973</v>
      </c>
      <c r="H59" s="28">
        <f t="shared" si="20"/>
        <v>2.1863517060367452</v>
      </c>
      <c r="I59" s="6">
        <f t="shared" si="21"/>
        <v>119.00000000000001</v>
      </c>
      <c r="M59" s="63" t="s">
        <v>82</v>
      </c>
      <c r="N59" s="15">
        <f>1.96*N58</f>
        <v>3.9487558780456483E-2</v>
      </c>
      <c r="O59" s="15">
        <f t="shared" ref="O59:T59" si="23">1.96*O58</f>
        <v>7.4969381505153851E-2</v>
      </c>
      <c r="P59" s="15">
        <f t="shared" si="23"/>
        <v>7.9776229813052935E-2</v>
      </c>
      <c r="Q59" s="15">
        <f t="shared" si="23"/>
        <v>0.13763850365660926</v>
      </c>
      <c r="R59" s="15">
        <f t="shared" si="23"/>
        <v>0.26672221643639049</v>
      </c>
      <c r="S59" s="15">
        <f t="shared" si="23"/>
        <v>0.42435244785437493</v>
      </c>
      <c r="T59" s="15">
        <f t="shared" si="23"/>
        <v>0</v>
      </c>
    </row>
    <row r="60" spans="1:20" x14ac:dyDescent="0.25">
      <c r="A60" s="38" t="s">
        <v>72</v>
      </c>
      <c r="B60" s="6">
        <f>SUM(B57:B59)</f>
        <v>190.00000000000003</v>
      </c>
      <c r="C60" s="6">
        <f t="shared" ref="C60:I60" si="24">SUM(C57:C59)</f>
        <v>98.000000000000014</v>
      </c>
      <c r="D60" s="6">
        <f t="shared" si="24"/>
        <v>47</v>
      </c>
      <c r="E60" s="6">
        <f t="shared" si="24"/>
        <v>23</v>
      </c>
      <c r="F60" s="6">
        <f t="shared" si="24"/>
        <v>12</v>
      </c>
      <c r="G60" s="6">
        <f t="shared" si="24"/>
        <v>4</v>
      </c>
      <c r="H60" s="6">
        <f t="shared" si="24"/>
        <v>7</v>
      </c>
      <c r="I60" s="6">
        <f t="shared" si="24"/>
        <v>381</v>
      </c>
      <c r="M60" s="63" t="s">
        <v>51</v>
      </c>
      <c r="N60" s="59">
        <f>N56-N59</f>
        <v>4.4722967535332989E-2</v>
      </c>
      <c r="O60" s="59">
        <f t="shared" ref="O60:T60" si="25">O56-O59</f>
        <v>9.8500006249948188E-2</v>
      </c>
      <c r="P60" s="59">
        <f t="shared" si="25"/>
        <v>5.3301531656704676E-3</v>
      </c>
      <c r="Q60" s="59">
        <f t="shared" si="25"/>
        <v>-7.2037210479136138E-3</v>
      </c>
      <c r="R60" s="59">
        <f t="shared" si="25"/>
        <v>6.6611116896942824E-2</v>
      </c>
      <c r="S60" s="59">
        <f t="shared" si="25"/>
        <v>-0.17435244785437493</v>
      </c>
      <c r="T60" s="59">
        <f t="shared" si="25"/>
        <v>0</v>
      </c>
    </row>
    <row r="61" spans="1:20" x14ac:dyDescent="0.25">
      <c r="M61" s="63" t="s">
        <v>83</v>
      </c>
      <c r="N61" s="59">
        <f>N56+N59</f>
        <v>0.12369808509624595</v>
      </c>
      <c r="O61" s="59">
        <f t="shared" ref="O61:T61" si="26">O56+O59</f>
        <v>0.24843876926025588</v>
      </c>
      <c r="P61" s="59">
        <f t="shared" si="26"/>
        <v>0.16488261279177635</v>
      </c>
      <c r="Q61" s="59">
        <f t="shared" si="26"/>
        <v>0.26807328626530491</v>
      </c>
      <c r="R61" s="59">
        <f t="shared" si="26"/>
        <v>0.60005554976972375</v>
      </c>
      <c r="S61" s="59">
        <f t="shared" si="26"/>
        <v>0.67435244785437498</v>
      </c>
      <c r="T61" s="59">
        <f t="shared" si="26"/>
        <v>0</v>
      </c>
    </row>
    <row r="63" spans="1:20" x14ac:dyDescent="0.25">
      <c r="A63" s="38" t="s">
        <v>76</v>
      </c>
      <c r="B63" s="19" t="s">
        <v>73</v>
      </c>
      <c r="C63" s="19" t="s">
        <v>15</v>
      </c>
      <c r="D63" s="19" t="s">
        <v>16</v>
      </c>
      <c r="E63" s="19" t="s">
        <v>26</v>
      </c>
      <c r="F63" s="19" t="s">
        <v>32</v>
      </c>
      <c r="G63" s="19" t="s">
        <v>38</v>
      </c>
      <c r="H63" s="19" t="s">
        <v>27</v>
      </c>
    </row>
    <row r="64" spans="1:20" x14ac:dyDescent="0.25">
      <c r="A64" s="40" t="s">
        <v>24</v>
      </c>
      <c r="B64" s="17">
        <f>(B47-B57)^2/B57</f>
        <v>0.56002057467773969</v>
      </c>
      <c r="C64" s="17">
        <f t="shared" ref="C64:H64" si="27">(C47-C57)^2/C57</f>
        <v>1.0945575516029571</v>
      </c>
      <c r="D64" s="17">
        <f t="shared" si="27"/>
        <v>0.11690611425802376</v>
      </c>
      <c r="E64" s="17">
        <f t="shared" si="27"/>
        <v>1.1612482521031291</v>
      </c>
      <c r="F64" s="17">
        <f t="shared" si="27"/>
        <v>2.1514659457890346</v>
      </c>
      <c r="G64" s="17">
        <f t="shared" si="27"/>
        <v>0.22867605259020057</v>
      </c>
      <c r="H64" s="17">
        <f t="shared" si="27"/>
        <v>0.25744938564707071</v>
      </c>
      <c r="M64" s="61" t="s">
        <v>86</v>
      </c>
      <c r="N64" s="59">
        <f>N43/N45</f>
        <v>0.30526315789473685</v>
      </c>
      <c r="O64" s="59">
        <f t="shared" ref="O64:T64" si="28">O43/O45</f>
        <v>0.33673469387755101</v>
      </c>
      <c r="P64" s="59">
        <f t="shared" si="28"/>
        <v>0.38297872340425532</v>
      </c>
      <c r="Q64" s="59">
        <f t="shared" si="28"/>
        <v>0.13043478260869565</v>
      </c>
      <c r="R64" s="59">
        <f t="shared" si="28"/>
        <v>0.41666666666666669</v>
      </c>
      <c r="S64" s="59">
        <f t="shared" si="28"/>
        <v>0</v>
      </c>
      <c r="T64" s="59">
        <f t="shared" si="28"/>
        <v>0.2857142857142857</v>
      </c>
    </row>
    <row r="65" spans="1:20" x14ac:dyDescent="0.25">
      <c r="A65" s="40" t="s">
        <v>30</v>
      </c>
      <c r="B65" s="17">
        <f t="shared" ref="B65:H66" si="29">(B48-B58)^2/B58</f>
        <v>1.8486641801353774</v>
      </c>
      <c r="C65" s="17">
        <f t="shared" si="29"/>
        <v>2.5428303604906519</v>
      </c>
      <c r="D65" s="17">
        <f t="shared" si="29"/>
        <v>0.43345060590830392</v>
      </c>
      <c r="E65" s="17">
        <f t="shared" si="29"/>
        <v>2.9578911331735694E-2</v>
      </c>
      <c r="F65" s="17">
        <f t="shared" si="29"/>
        <v>4.7062117235345582</v>
      </c>
      <c r="G65" s="17">
        <f t="shared" si="29"/>
        <v>0.5891076115485564</v>
      </c>
      <c r="H65" s="17">
        <f t="shared" si="29"/>
        <v>0.82677165354330706</v>
      </c>
      <c r="M65" s="61" t="s">
        <v>80</v>
      </c>
      <c r="N65" s="16">
        <f>N64*(1-N64)/N45</f>
        <v>1.1161976964572094E-3</v>
      </c>
      <c r="O65" s="16">
        <f t="shared" ref="O65:T65" si="30">O64*(1-O64)/O45</f>
        <v>2.2790248960892143E-3</v>
      </c>
      <c r="P65" s="16">
        <f t="shared" si="30"/>
        <v>5.0277876771043029E-3</v>
      </c>
      <c r="Q65" s="16">
        <f t="shared" si="30"/>
        <v>4.931371743239911E-3</v>
      </c>
      <c r="R65" s="16">
        <f t="shared" si="30"/>
        <v>2.0254629629629626E-2</v>
      </c>
      <c r="S65" s="16">
        <f t="shared" si="30"/>
        <v>0</v>
      </c>
      <c r="T65" s="16">
        <f t="shared" si="30"/>
        <v>2.915451895043732E-2</v>
      </c>
    </row>
    <row r="66" spans="1:20" x14ac:dyDescent="0.25">
      <c r="A66" s="40" t="s">
        <v>12</v>
      </c>
      <c r="B66" s="17">
        <f t="shared" si="29"/>
        <v>3.0430871063717651E-2</v>
      </c>
      <c r="C66" s="17">
        <f t="shared" si="29"/>
        <v>0.18678359982913242</v>
      </c>
      <c r="D66" s="17">
        <f t="shared" si="29"/>
        <v>0.75095040529195434</v>
      </c>
      <c r="E66" s="17">
        <f t="shared" si="29"/>
        <v>2.4365586015303076</v>
      </c>
      <c r="F66" s="17">
        <f t="shared" si="29"/>
        <v>0.41819956328988289</v>
      </c>
      <c r="G66" s="17">
        <f t="shared" si="29"/>
        <v>1.2493438320209973</v>
      </c>
      <c r="H66" s="17">
        <f t="shared" si="29"/>
        <v>1.5883518761835413E-2</v>
      </c>
      <c r="M66" s="61" t="s">
        <v>81</v>
      </c>
      <c r="N66" s="16">
        <f>SQRT(N65)</f>
        <v>3.3409544990275E-2</v>
      </c>
      <c r="O66" s="16">
        <f t="shared" ref="O66:T66" si="31">SQRT(O65)</f>
        <v>4.7739133801203537E-2</v>
      </c>
      <c r="P66" s="16">
        <f t="shared" si="31"/>
        <v>7.090689442574892E-2</v>
      </c>
      <c r="Q66" s="16">
        <f t="shared" si="31"/>
        <v>7.0223726355412894E-2</v>
      </c>
      <c r="R66" s="16">
        <f t="shared" si="31"/>
        <v>0.14231876063832774</v>
      </c>
      <c r="S66" s="16">
        <f t="shared" si="31"/>
        <v>0</v>
      </c>
      <c r="T66" s="16">
        <f t="shared" si="31"/>
        <v>0.17074694419062766</v>
      </c>
    </row>
    <row r="67" spans="1:20" x14ac:dyDescent="0.25">
      <c r="J67" s="49" t="s">
        <v>77</v>
      </c>
      <c r="K67" s="89">
        <f>SUM(B64:H66)</f>
        <v>21.635089314948477</v>
      </c>
      <c r="M67" s="61" t="s">
        <v>82</v>
      </c>
      <c r="N67" s="16">
        <f>1.96*N66</f>
        <v>6.5482708180939E-2</v>
      </c>
      <c r="O67" s="16">
        <f t="shared" ref="O67:T67" si="32">1.96*O66</f>
        <v>9.3568702250358932E-2</v>
      </c>
      <c r="P67" s="16">
        <f t="shared" si="32"/>
        <v>0.13897751307446787</v>
      </c>
      <c r="Q67" s="16">
        <f t="shared" si="32"/>
        <v>0.13763850365660926</v>
      </c>
      <c r="R67" s="16">
        <f t="shared" si="32"/>
        <v>0.27894477085112235</v>
      </c>
      <c r="S67" s="16">
        <f t="shared" si="32"/>
        <v>0</v>
      </c>
      <c r="T67" s="16">
        <f t="shared" si="32"/>
        <v>0.33466401061363021</v>
      </c>
    </row>
    <row r="68" spans="1:20" x14ac:dyDescent="0.25">
      <c r="J68" s="49" t="s">
        <v>78</v>
      </c>
      <c r="K68" s="89">
        <f>CHIDIST(K67,12)</f>
        <v>4.1819002742243504E-2</v>
      </c>
      <c r="M68" s="61" t="s">
        <v>51</v>
      </c>
      <c r="N68" s="59">
        <f>N64-N67</f>
        <v>0.23978044971379786</v>
      </c>
      <c r="O68" s="59">
        <f t="shared" ref="O68:T68" si="33">O64-O67</f>
        <v>0.24316599162719207</v>
      </c>
      <c r="P68" s="59">
        <f t="shared" si="33"/>
        <v>0.24400121032978744</v>
      </c>
      <c r="Q68" s="59">
        <f t="shared" si="33"/>
        <v>-7.2037210479136138E-3</v>
      </c>
      <c r="R68" s="59">
        <f t="shared" si="33"/>
        <v>0.13772189581554434</v>
      </c>
      <c r="S68" s="59">
        <f t="shared" si="33"/>
        <v>0</v>
      </c>
      <c r="T68" s="59">
        <f t="shared" si="33"/>
        <v>-4.8949724899344516E-2</v>
      </c>
    </row>
    <row r="69" spans="1:20" x14ac:dyDescent="0.25">
      <c r="M69" s="61" t="s">
        <v>83</v>
      </c>
      <c r="N69" s="59">
        <f>N64+N67</f>
        <v>0.37074586607567583</v>
      </c>
      <c r="O69" s="59">
        <f t="shared" ref="O69:T69" si="34">O64+O67</f>
        <v>0.43030339612790991</v>
      </c>
      <c r="P69" s="59">
        <f t="shared" si="34"/>
        <v>0.52195623647872313</v>
      </c>
      <c r="Q69" s="59">
        <f t="shared" si="34"/>
        <v>0.26807328626530491</v>
      </c>
      <c r="R69" s="59">
        <f t="shared" si="34"/>
        <v>0.69561143751778909</v>
      </c>
      <c r="S69" s="59">
        <f t="shared" si="34"/>
        <v>0</v>
      </c>
      <c r="T69" s="59">
        <f t="shared" si="34"/>
        <v>0.62037829632791586</v>
      </c>
    </row>
    <row r="75" spans="1:20" x14ac:dyDescent="0.25">
      <c r="A75" s="38" t="s">
        <v>71</v>
      </c>
      <c r="B75" s="19" t="s">
        <v>73</v>
      </c>
      <c r="C75" s="19" t="s">
        <v>15</v>
      </c>
      <c r="D75" s="19" t="s">
        <v>16</v>
      </c>
      <c r="E75" s="19" t="s">
        <v>26</v>
      </c>
      <c r="F75" s="19" t="s">
        <v>32</v>
      </c>
      <c r="G75" s="19" t="s">
        <v>38</v>
      </c>
      <c r="H75" s="19" t="s">
        <v>27</v>
      </c>
      <c r="I75" s="38" t="s">
        <v>72</v>
      </c>
      <c r="K75" s="19" t="s">
        <v>73</v>
      </c>
      <c r="L75" s="19" t="s">
        <v>15</v>
      </c>
      <c r="M75" s="19" t="s">
        <v>16</v>
      </c>
      <c r="N75" s="19" t="s">
        <v>26</v>
      </c>
      <c r="O75" s="19" t="s">
        <v>32</v>
      </c>
      <c r="P75" s="19" t="s">
        <v>38</v>
      </c>
      <c r="Q75" s="19" t="s">
        <v>27</v>
      </c>
      <c r="R75" s="38" t="s">
        <v>72</v>
      </c>
    </row>
    <row r="76" spans="1:20" x14ac:dyDescent="0.25">
      <c r="A76" s="40" t="s">
        <v>24</v>
      </c>
      <c r="B76" s="43">
        <v>116</v>
      </c>
      <c r="C76" s="44">
        <v>48</v>
      </c>
      <c r="D76" s="44">
        <v>25</v>
      </c>
      <c r="E76" s="44">
        <v>17</v>
      </c>
      <c r="F76" s="44">
        <v>3</v>
      </c>
      <c r="G76" s="44">
        <v>3</v>
      </c>
      <c r="H76" s="45">
        <v>5</v>
      </c>
      <c r="I76" s="41">
        <v>217</v>
      </c>
      <c r="K76" s="60">
        <f>B76/$I76</f>
        <v>0.53456221198156684</v>
      </c>
      <c r="L76" s="60">
        <f t="shared" ref="L76:Q78" si="35">C76/$I76</f>
        <v>0.22119815668202766</v>
      </c>
      <c r="M76" s="60">
        <f t="shared" si="35"/>
        <v>0.1152073732718894</v>
      </c>
      <c r="N76" s="60">
        <f t="shared" si="35"/>
        <v>7.8341013824884786E-2</v>
      </c>
      <c r="O76" s="60">
        <f t="shared" si="35"/>
        <v>1.3824884792626729E-2</v>
      </c>
      <c r="P76" s="60">
        <f t="shared" si="35"/>
        <v>1.3824884792626729E-2</v>
      </c>
      <c r="Q76" s="60">
        <f t="shared" si="35"/>
        <v>2.3041474654377881E-2</v>
      </c>
      <c r="R76" s="60">
        <f>SUM(K76:Q76)</f>
        <v>1.0000000000000002</v>
      </c>
    </row>
    <row r="77" spans="1:20" x14ac:dyDescent="0.25">
      <c r="A77" s="40" t="s">
        <v>30</v>
      </c>
      <c r="B77" s="53">
        <v>16</v>
      </c>
      <c r="C77" s="54">
        <v>17</v>
      </c>
      <c r="D77" s="54">
        <v>4</v>
      </c>
      <c r="E77" s="54">
        <v>3</v>
      </c>
      <c r="F77" s="54">
        <v>4</v>
      </c>
      <c r="G77" s="54">
        <v>1</v>
      </c>
      <c r="H77" s="55">
        <v>0</v>
      </c>
      <c r="I77" s="41">
        <v>45</v>
      </c>
      <c r="K77" s="60">
        <f t="shared" ref="K77:K78" si="36">B77/$I77</f>
        <v>0.35555555555555557</v>
      </c>
      <c r="L77" s="60">
        <f t="shared" si="35"/>
        <v>0.37777777777777777</v>
      </c>
      <c r="M77" s="60">
        <f t="shared" si="35"/>
        <v>8.8888888888888892E-2</v>
      </c>
      <c r="N77" s="60">
        <f t="shared" si="35"/>
        <v>6.6666666666666666E-2</v>
      </c>
      <c r="O77" s="60">
        <f t="shared" si="35"/>
        <v>8.8888888888888892E-2</v>
      </c>
      <c r="P77" s="60">
        <f t="shared" si="35"/>
        <v>2.2222222222222223E-2</v>
      </c>
      <c r="Q77" s="60">
        <f t="shared" si="35"/>
        <v>0</v>
      </c>
      <c r="R77" s="60">
        <f t="shared" ref="R77:R78" si="37">SUM(K77:Q77)</f>
        <v>1</v>
      </c>
    </row>
    <row r="78" spans="1:20" x14ac:dyDescent="0.25">
      <c r="A78" s="40" t="s">
        <v>12</v>
      </c>
      <c r="B78" s="46">
        <v>58</v>
      </c>
      <c r="C78" s="47">
        <v>33</v>
      </c>
      <c r="D78" s="47">
        <v>18</v>
      </c>
      <c r="E78" s="47">
        <v>3</v>
      </c>
      <c r="F78" s="47">
        <v>5</v>
      </c>
      <c r="G78" s="47">
        <v>0</v>
      </c>
      <c r="H78" s="48">
        <v>2</v>
      </c>
      <c r="I78" s="41">
        <v>119</v>
      </c>
      <c r="K78" s="60">
        <f t="shared" si="36"/>
        <v>0.48739495798319327</v>
      </c>
      <c r="L78" s="60">
        <f t="shared" si="35"/>
        <v>0.27731092436974791</v>
      </c>
      <c r="M78" s="60">
        <f t="shared" si="35"/>
        <v>0.15126050420168066</v>
      </c>
      <c r="N78" s="60">
        <f t="shared" si="35"/>
        <v>2.5210084033613446E-2</v>
      </c>
      <c r="O78" s="60">
        <f t="shared" si="35"/>
        <v>4.2016806722689079E-2</v>
      </c>
      <c r="P78" s="60">
        <f t="shared" si="35"/>
        <v>0</v>
      </c>
      <c r="Q78" s="60">
        <f t="shared" si="35"/>
        <v>1.680672268907563E-2</v>
      </c>
      <c r="R78" s="60">
        <f t="shared" si="37"/>
        <v>1</v>
      </c>
    </row>
    <row r="84" spans="3:10" x14ac:dyDescent="0.25">
      <c r="C84" s="75" t="s">
        <v>106</v>
      </c>
      <c r="D84" s="76" t="s">
        <v>73</v>
      </c>
      <c r="E84" s="76" t="s">
        <v>15</v>
      </c>
      <c r="F84" s="76" t="s">
        <v>16</v>
      </c>
      <c r="G84" s="76" t="s">
        <v>26</v>
      </c>
      <c r="H84" s="76" t="s">
        <v>32</v>
      </c>
      <c r="I84" s="76" t="s">
        <v>38</v>
      </c>
      <c r="J84" s="77" t="s">
        <v>27</v>
      </c>
    </row>
    <row r="85" spans="3:10" x14ac:dyDescent="0.25">
      <c r="C85" s="73" t="s">
        <v>24</v>
      </c>
      <c r="D85" s="72">
        <f ca="1">#REF!/$I85</f>
        <v>0.53456221198156684</v>
      </c>
      <c r="E85" s="72">
        <f t="shared" ref="E85" ca="1" si="38">#REF!/$I85</f>
        <v>0.22119815668202766</v>
      </c>
      <c r="F85" s="72">
        <f t="shared" ref="F85" ca="1" si="39">#REF!/$I85</f>
        <v>0.1152073732718894</v>
      </c>
      <c r="G85" s="72">
        <f t="shared" ref="G85" ca="1" si="40">#REF!/$I85</f>
        <v>7.8341013824884786E-2</v>
      </c>
      <c r="H85" s="72">
        <f t="shared" ref="H85" ca="1" si="41">#REF!/$I85</f>
        <v>1.3824884792626729E-2</v>
      </c>
      <c r="I85" s="72">
        <f t="shared" ref="I85:J85" ca="1" si="42">#REF!/$I85</f>
        <v>1.3824884792626729E-2</v>
      </c>
      <c r="J85" s="74">
        <f t="shared" ca="1" si="42"/>
        <v>2.3041474654377881E-2</v>
      </c>
    </row>
    <row r="86" spans="3:10" x14ac:dyDescent="0.25">
      <c r="C86" s="73" t="s">
        <v>30</v>
      </c>
      <c r="D86" s="72">
        <f t="shared" ref="D86" ca="1" si="43">#REF!/$I86</f>
        <v>0.35555555555555557</v>
      </c>
      <c r="E86" s="72">
        <f t="shared" ref="E86" ca="1" si="44">#REF!/$I86</f>
        <v>0.37777777777777777</v>
      </c>
      <c r="F86" s="72">
        <f t="shared" ref="F86" ca="1" si="45">#REF!/$I86</f>
        <v>8.8888888888888892E-2</v>
      </c>
      <c r="G86" s="72">
        <f t="shared" ref="G86" ca="1" si="46">#REF!/$I86</f>
        <v>6.6666666666666666E-2</v>
      </c>
      <c r="H86" s="72">
        <f t="shared" ref="H86" ca="1" si="47">#REF!/$I86</f>
        <v>8.8888888888888892E-2</v>
      </c>
      <c r="I86" s="72">
        <f t="shared" ref="I86:J86" ca="1" si="48">#REF!/$I86</f>
        <v>2.2222222222222223E-2</v>
      </c>
      <c r="J86" s="74">
        <f t="shared" ca="1" si="48"/>
        <v>0</v>
      </c>
    </row>
    <row r="87" spans="3:10" x14ac:dyDescent="0.25">
      <c r="C87" s="78" t="s">
        <v>12</v>
      </c>
      <c r="D87" s="79">
        <f t="shared" ref="D87" ca="1" si="49">#REF!/$I87</f>
        <v>0.48739495798319327</v>
      </c>
      <c r="E87" s="79">
        <f t="shared" ref="E87" ca="1" si="50">#REF!/$I87</f>
        <v>0.27731092436974791</v>
      </c>
      <c r="F87" s="79">
        <f t="shared" ref="F87" ca="1" si="51">#REF!/$I87</f>
        <v>0.15126050420168066</v>
      </c>
      <c r="G87" s="79">
        <f t="shared" ref="G87" ca="1" si="52">#REF!/$I87</f>
        <v>2.5210084033613446E-2</v>
      </c>
      <c r="H87" s="79">
        <f t="shared" ref="H87" ca="1" si="53">#REF!/$I87</f>
        <v>4.2016806722689079E-2</v>
      </c>
      <c r="I87" s="79">
        <f t="shared" ref="I87:J87" ca="1" si="54">#REF!/$I87</f>
        <v>0</v>
      </c>
      <c r="J87" s="80">
        <f t="shared" ca="1" si="54"/>
        <v>1.680672268907563E-2</v>
      </c>
    </row>
  </sheetData>
  <pageMargins left="0.7" right="0.7" top="0.75" bottom="0.75" header="0.3" footer="0.3"/>
  <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382"/>
  <sheetViews>
    <sheetView topLeftCell="AF52" workbookViewId="0">
      <selection activeCell="AC1" sqref="AC1"/>
    </sheetView>
  </sheetViews>
  <sheetFormatPr defaultRowHeight="13.2" x14ac:dyDescent="0.25"/>
  <cols>
    <col min="8" max="8" width="32.88671875" customWidth="1"/>
    <col min="9" max="9" width="16" bestFit="1" customWidth="1"/>
    <col min="10" max="10" width="9.88671875" customWidth="1"/>
    <col min="11" max="11" width="11" customWidth="1"/>
    <col min="12" max="12" width="10.109375" customWidth="1"/>
    <col min="13" max="14" width="5.5546875" customWidth="1"/>
    <col min="15" max="15" width="7.33203125" customWidth="1"/>
    <col min="16" max="16" width="10.6640625" bestFit="1" customWidth="1"/>
    <col min="38" max="38" width="34" customWidth="1"/>
    <col min="39" max="39" width="16" bestFit="1" customWidth="1"/>
    <col min="40" max="40" width="7.6640625" customWidth="1"/>
    <col min="41" max="41" width="9.5546875" customWidth="1"/>
    <col min="42" max="42" width="13.109375" customWidth="1"/>
    <col min="43" max="43" width="7.88671875" customWidth="1"/>
    <col min="44" max="44" width="5.5546875" customWidth="1"/>
    <col min="45" max="45" width="9.44140625" customWidth="1"/>
    <col min="46" max="46" width="10.6640625" bestFit="1" customWidth="1"/>
  </cols>
  <sheetData>
    <row r="1" spans="1:50" x14ac:dyDescent="0.25">
      <c r="A1" s="1" t="s">
        <v>4</v>
      </c>
      <c r="B1" s="11" t="s">
        <v>8</v>
      </c>
      <c r="C1" s="11" t="s">
        <v>9</v>
      </c>
      <c r="H1" s="39" t="s">
        <v>70</v>
      </c>
      <c r="I1" s="39" t="s">
        <v>69</v>
      </c>
      <c r="AC1" s="95" t="s">
        <v>109</v>
      </c>
      <c r="AF1" s="1" t="s">
        <v>4</v>
      </c>
      <c r="AG1" s="1" t="s">
        <v>3</v>
      </c>
      <c r="AH1" s="11" t="s">
        <v>8</v>
      </c>
      <c r="AI1" s="11" t="s">
        <v>9</v>
      </c>
      <c r="AL1" s="39" t="s">
        <v>70</v>
      </c>
      <c r="AM1" s="39" t="s">
        <v>69</v>
      </c>
      <c r="AQ1" s="37"/>
    </row>
    <row r="2" spans="1:50" x14ac:dyDescent="0.25">
      <c r="A2" s="2" t="s">
        <v>92</v>
      </c>
      <c r="B2" s="3" t="s">
        <v>15</v>
      </c>
      <c r="C2" s="3" t="s">
        <v>16</v>
      </c>
      <c r="H2" s="39" t="s">
        <v>67</v>
      </c>
      <c r="I2">
        <v>0</v>
      </c>
      <c r="J2" t="s">
        <v>15</v>
      </c>
      <c r="K2" t="s">
        <v>16</v>
      </c>
      <c r="L2" t="s">
        <v>26</v>
      </c>
      <c r="M2" t="s">
        <v>68</v>
      </c>
      <c r="AF2" s="2" t="s">
        <v>12</v>
      </c>
      <c r="AG2" s="2" t="s">
        <v>11</v>
      </c>
      <c r="AH2" s="3" t="s">
        <v>15</v>
      </c>
      <c r="AI2" s="3" t="s">
        <v>16</v>
      </c>
      <c r="AL2" s="39" t="s">
        <v>67</v>
      </c>
      <c r="AM2">
        <v>0</v>
      </c>
      <c r="AN2" t="s">
        <v>15</v>
      </c>
      <c r="AO2" t="s">
        <v>16</v>
      </c>
      <c r="AP2" t="s">
        <v>68</v>
      </c>
    </row>
    <row r="3" spans="1:50" x14ac:dyDescent="0.25">
      <c r="A3" s="2" t="s">
        <v>92</v>
      </c>
      <c r="B3" s="2">
        <v>0</v>
      </c>
      <c r="C3" s="3" t="s">
        <v>15</v>
      </c>
      <c r="H3" s="40" t="s">
        <v>24</v>
      </c>
      <c r="I3" s="41">
        <v>168</v>
      </c>
      <c r="J3" s="41">
        <v>33</v>
      </c>
      <c r="K3" s="41">
        <v>8</v>
      </c>
      <c r="L3" s="41">
        <v>8</v>
      </c>
      <c r="M3" s="41">
        <v>217</v>
      </c>
      <c r="AF3" s="2" t="s">
        <v>12</v>
      </c>
      <c r="AG3" s="2" t="s">
        <v>18</v>
      </c>
      <c r="AH3" s="2">
        <v>0</v>
      </c>
      <c r="AI3" s="3" t="s">
        <v>15</v>
      </c>
      <c r="AL3" s="40" t="s">
        <v>30</v>
      </c>
      <c r="AM3" s="41">
        <v>34</v>
      </c>
      <c r="AN3" s="41">
        <v>7</v>
      </c>
      <c r="AO3" s="41">
        <v>4</v>
      </c>
      <c r="AP3" s="41">
        <v>45</v>
      </c>
    </row>
    <row r="4" spans="1:50" x14ac:dyDescent="0.25">
      <c r="A4" s="2" t="s">
        <v>92</v>
      </c>
      <c r="B4" s="2">
        <v>0</v>
      </c>
      <c r="C4" s="3" t="s">
        <v>16</v>
      </c>
      <c r="H4" s="40" t="s">
        <v>92</v>
      </c>
      <c r="I4" s="41">
        <v>136</v>
      </c>
      <c r="J4" s="41">
        <v>22</v>
      </c>
      <c r="K4" s="41">
        <v>6</v>
      </c>
      <c r="L4" s="41"/>
      <c r="M4" s="41">
        <v>164</v>
      </c>
      <c r="AF4" s="2" t="s">
        <v>12</v>
      </c>
      <c r="AG4" s="2" t="s">
        <v>11</v>
      </c>
      <c r="AH4" s="2">
        <v>0</v>
      </c>
      <c r="AI4" s="3" t="s">
        <v>16</v>
      </c>
      <c r="AL4" s="40" t="s">
        <v>12</v>
      </c>
      <c r="AM4" s="41">
        <v>102</v>
      </c>
      <c r="AN4" s="41">
        <v>15</v>
      </c>
      <c r="AO4" s="41">
        <v>2</v>
      </c>
      <c r="AP4" s="41">
        <v>119</v>
      </c>
    </row>
    <row r="5" spans="1:50" x14ac:dyDescent="0.25">
      <c r="A5" s="2" t="s">
        <v>92</v>
      </c>
      <c r="B5" s="2">
        <v>0</v>
      </c>
      <c r="C5" s="2">
        <v>0</v>
      </c>
      <c r="H5" s="40" t="s">
        <v>68</v>
      </c>
      <c r="I5" s="41">
        <v>304</v>
      </c>
      <c r="J5" s="41">
        <v>55</v>
      </c>
      <c r="K5" s="41">
        <v>14</v>
      </c>
      <c r="L5" s="41">
        <v>8</v>
      </c>
      <c r="M5" s="41">
        <v>381</v>
      </c>
      <c r="AF5" s="2" t="s">
        <v>12</v>
      </c>
      <c r="AG5" s="2" t="s">
        <v>22</v>
      </c>
      <c r="AH5" s="2">
        <v>0</v>
      </c>
      <c r="AI5" s="2">
        <v>0</v>
      </c>
      <c r="AL5" s="40" t="s">
        <v>68</v>
      </c>
      <c r="AM5" s="41">
        <v>136</v>
      </c>
      <c r="AN5" s="41">
        <v>22</v>
      </c>
      <c r="AO5" s="41">
        <v>6</v>
      </c>
      <c r="AP5" s="41">
        <v>164</v>
      </c>
    </row>
    <row r="6" spans="1:50" x14ac:dyDescent="0.25">
      <c r="A6" s="2" t="s">
        <v>92</v>
      </c>
      <c r="B6" s="2">
        <v>0</v>
      </c>
      <c r="C6" s="3" t="s">
        <v>16</v>
      </c>
      <c r="AF6" s="2" t="s">
        <v>12</v>
      </c>
      <c r="AG6" s="2" t="s">
        <v>11</v>
      </c>
      <c r="AH6" s="2">
        <v>0</v>
      </c>
      <c r="AI6" s="3" t="s">
        <v>16</v>
      </c>
    </row>
    <row r="7" spans="1:50" x14ac:dyDescent="0.25">
      <c r="A7" s="2" t="s">
        <v>92</v>
      </c>
      <c r="B7" s="2">
        <v>0</v>
      </c>
      <c r="C7" s="3" t="s">
        <v>15</v>
      </c>
      <c r="AF7" s="2" t="s">
        <v>12</v>
      </c>
      <c r="AG7" s="2" t="s">
        <v>11</v>
      </c>
      <c r="AH7" s="2">
        <v>0</v>
      </c>
      <c r="AI7" s="3" t="s">
        <v>15</v>
      </c>
    </row>
    <row r="8" spans="1:50" x14ac:dyDescent="0.25">
      <c r="A8" s="2" t="s">
        <v>24</v>
      </c>
      <c r="B8" s="2" t="s">
        <v>26</v>
      </c>
      <c r="C8" s="2" t="s">
        <v>27</v>
      </c>
      <c r="H8" s="38" t="s">
        <v>71</v>
      </c>
      <c r="I8" s="19" t="s">
        <v>73</v>
      </c>
      <c r="J8" s="19" t="s">
        <v>15</v>
      </c>
      <c r="K8" s="19" t="s">
        <v>16</v>
      </c>
      <c r="L8" s="19" t="s">
        <v>26</v>
      </c>
      <c r="M8" s="38" t="s">
        <v>72</v>
      </c>
      <c r="AF8" s="2" t="s">
        <v>12</v>
      </c>
      <c r="AG8" s="2" t="s">
        <v>11</v>
      </c>
      <c r="AH8" s="3" t="s">
        <v>15</v>
      </c>
      <c r="AI8" s="3" t="s">
        <v>15</v>
      </c>
      <c r="AL8" s="38" t="s">
        <v>71</v>
      </c>
      <c r="AM8" s="19" t="s">
        <v>73</v>
      </c>
      <c r="AN8" s="19" t="s">
        <v>15</v>
      </c>
      <c r="AO8" s="19" t="s">
        <v>16</v>
      </c>
      <c r="AP8" s="19" t="s">
        <v>26</v>
      </c>
      <c r="AQ8" s="38" t="s">
        <v>72</v>
      </c>
      <c r="AT8" s="19" t="s">
        <v>73</v>
      </c>
      <c r="AU8" s="19" t="s">
        <v>15</v>
      </c>
      <c r="AV8" s="19" t="s">
        <v>16</v>
      </c>
      <c r="AW8" s="19" t="s">
        <v>26</v>
      </c>
      <c r="AX8" s="38" t="s">
        <v>72</v>
      </c>
    </row>
    <row r="9" spans="1:50" x14ac:dyDescent="0.25">
      <c r="A9" s="2" t="s">
        <v>92</v>
      </c>
      <c r="B9" s="3" t="s">
        <v>15</v>
      </c>
      <c r="C9" s="3" t="s">
        <v>15</v>
      </c>
      <c r="H9" s="40" t="s">
        <v>24</v>
      </c>
      <c r="I9" s="41">
        <v>168</v>
      </c>
      <c r="J9" s="41">
        <v>33</v>
      </c>
      <c r="K9" s="41">
        <v>8</v>
      </c>
      <c r="L9" s="41">
        <v>8</v>
      </c>
      <c r="M9" s="41">
        <v>217</v>
      </c>
      <c r="AF9" s="2" t="s">
        <v>12</v>
      </c>
      <c r="AG9" s="2" t="s">
        <v>11</v>
      </c>
      <c r="AH9" s="2">
        <v>0</v>
      </c>
      <c r="AI9" s="2">
        <v>0</v>
      </c>
      <c r="AL9" s="66" t="s">
        <v>102</v>
      </c>
      <c r="AM9" s="41">
        <v>34</v>
      </c>
      <c r="AN9" s="41">
        <v>7</v>
      </c>
      <c r="AO9" s="41">
        <v>4</v>
      </c>
      <c r="AP9" s="41">
        <v>0</v>
      </c>
      <c r="AQ9" s="41">
        <v>45</v>
      </c>
      <c r="AT9" s="60">
        <f>AM9/$AQ$9</f>
        <v>0.75555555555555554</v>
      </c>
      <c r="AU9" s="60">
        <f t="shared" ref="AU9:AX9" si="0">AN9/$AQ$9</f>
        <v>0.15555555555555556</v>
      </c>
      <c r="AV9" s="60">
        <f t="shared" si="0"/>
        <v>8.8888888888888892E-2</v>
      </c>
      <c r="AW9" s="60">
        <f t="shared" si="0"/>
        <v>0</v>
      </c>
      <c r="AX9" s="60">
        <f t="shared" si="0"/>
        <v>1</v>
      </c>
    </row>
    <row r="10" spans="1:50" x14ac:dyDescent="0.25">
      <c r="A10" s="2" t="s">
        <v>24</v>
      </c>
      <c r="B10" s="2">
        <v>0</v>
      </c>
      <c r="C10" s="2">
        <v>0</v>
      </c>
      <c r="H10" s="40" t="s">
        <v>92</v>
      </c>
      <c r="I10" s="41">
        <v>136</v>
      </c>
      <c r="J10" s="41">
        <v>22</v>
      </c>
      <c r="K10" s="41">
        <v>6</v>
      </c>
      <c r="L10" s="41"/>
      <c r="M10" s="41">
        <v>164</v>
      </c>
      <c r="AF10" s="2" t="s">
        <v>12</v>
      </c>
      <c r="AG10" s="2" t="s">
        <v>11</v>
      </c>
      <c r="AH10" s="3" t="s">
        <v>15</v>
      </c>
      <c r="AI10" s="2" t="s">
        <v>26</v>
      </c>
      <c r="AL10" s="66" t="s">
        <v>103</v>
      </c>
      <c r="AM10" s="41">
        <v>102</v>
      </c>
      <c r="AN10" s="41">
        <v>15</v>
      </c>
      <c r="AO10" s="41">
        <v>2</v>
      </c>
      <c r="AP10" s="41">
        <v>0</v>
      </c>
      <c r="AQ10" s="41">
        <v>119</v>
      </c>
      <c r="AT10" s="60">
        <f>AM10/$AQ$10</f>
        <v>0.8571428571428571</v>
      </c>
      <c r="AU10" s="60">
        <f t="shared" ref="AU10:AX10" si="1">AN10/$AQ$10</f>
        <v>0.12605042016806722</v>
      </c>
      <c r="AV10" s="60">
        <f t="shared" si="1"/>
        <v>1.680672268907563E-2</v>
      </c>
      <c r="AW10" s="60">
        <f t="shared" si="1"/>
        <v>0</v>
      </c>
      <c r="AX10" s="60">
        <f t="shared" si="1"/>
        <v>1</v>
      </c>
    </row>
    <row r="11" spans="1:50" x14ac:dyDescent="0.25">
      <c r="A11" s="2" t="s">
        <v>92</v>
      </c>
      <c r="B11" s="2">
        <v>0</v>
      </c>
      <c r="C11" s="2">
        <v>0</v>
      </c>
      <c r="H11" s="38" t="s">
        <v>72</v>
      </c>
      <c r="I11">
        <f>SUM(I9:I10)</f>
        <v>304</v>
      </c>
      <c r="J11">
        <f t="shared" ref="J11:M11" si="2">SUM(J9:J10)</f>
        <v>55</v>
      </c>
      <c r="K11">
        <f t="shared" si="2"/>
        <v>14</v>
      </c>
      <c r="L11">
        <f t="shared" si="2"/>
        <v>8</v>
      </c>
      <c r="M11">
        <f t="shared" si="2"/>
        <v>381</v>
      </c>
      <c r="AF11" s="2" t="s">
        <v>12</v>
      </c>
      <c r="AG11" s="2" t="s">
        <v>18</v>
      </c>
      <c r="AH11" s="2">
        <v>0</v>
      </c>
      <c r="AI11" s="2">
        <v>0</v>
      </c>
      <c r="AL11" s="38" t="s">
        <v>72</v>
      </c>
      <c r="AM11">
        <f>SUM(AM9:AM10)</f>
        <v>136</v>
      </c>
      <c r="AN11">
        <f t="shared" ref="AN11:AQ11" si="3">SUM(AN9:AN10)</f>
        <v>22</v>
      </c>
      <c r="AO11">
        <f t="shared" si="3"/>
        <v>6</v>
      </c>
      <c r="AP11">
        <f t="shared" si="3"/>
        <v>0</v>
      </c>
      <c r="AQ11">
        <f t="shared" si="3"/>
        <v>164</v>
      </c>
    </row>
    <row r="12" spans="1:50" x14ac:dyDescent="0.25">
      <c r="A12" s="2" t="s">
        <v>24</v>
      </c>
      <c r="B12" s="3" t="s">
        <v>16</v>
      </c>
      <c r="C12" s="3" t="s">
        <v>16</v>
      </c>
      <c r="AF12" s="2" t="s">
        <v>12</v>
      </c>
      <c r="AG12" s="2" t="s">
        <v>11</v>
      </c>
      <c r="AH12" s="2">
        <v>0</v>
      </c>
      <c r="AI12" s="2">
        <v>0</v>
      </c>
    </row>
    <row r="13" spans="1:50" x14ac:dyDescent="0.25">
      <c r="A13" s="2" t="s">
        <v>92</v>
      </c>
      <c r="B13" s="3" t="s">
        <v>15</v>
      </c>
      <c r="C13" s="2" t="s">
        <v>26</v>
      </c>
      <c r="H13" s="37" t="s">
        <v>74</v>
      </c>
      <c r="I13" s="17">
        <f>I11/$M$11</f>
        <v>0.79790026246719159</v>
      </c>
      <c r="J13" s="17">
        <f t="shared" ref="J13:M13" si="4">J11/$M$11</f>
        <v>0.14435695538057744</v>
      </c>
      <c r="K13" s="17">
        <f t="shared" si="4"/>
        <v>3.6745406824146981E-2</v>
      </c>
      <c r="L13" s="17">
        <f t="shared" si="4"/>
        <v>2.0997375328083989E-2</v>
      </c>
      <c r="M13" s="17">
        <f t="shared" si="4"/>
        <v>1</v>
      </c>
      <c r="AF13" s="2" t="s">
        <v>12</v>
      </c>
      <c r="AG13" s="2" t="s">
        <v>11</v>
      </c>
      <c r="AH13" s="2">
        <v>0</v>
      </c>
      <c r="AI13" s="3" t="s">
        <v>15</v>
      </c>
      <c r="AL13" s="37" t="s">
        <v>74</v>
      </c>
      <c r="AM13" s="16">
        <f>AM11/$AQ$11</f>
        <v>0.82926829268292679</v>
      </c>
      <c r="AN13" s="16">
        <f t="shared" ref="AN13:AP13" si="5">AN11/$AQ$11</f>
        <v>0.13414634146341464</v>
      </c>
      <c r="AO13" s="16">
        <f t="shared" si="5"/>
        <v>3.6585365853658534E-2</v>
      </c>
      <c r="AP13" s="16">
        <f t="shared" si="5"/>
        <v>0</v>
      </c>
      <c r="AQ13" s="16"/>
    </row>
    <row r="14" spans="1:50" x14ac:dyDescent="0.25">
      <c r="A14" s="2" t="s">
        <v>92</v>
      </c>
      <c r="B14" s="2">
        <v>0</v>
      </c>
      <c r="C14" s="2">
        <v>0</v>
      </c>
      <c r="AF14" s="2" t="s">
        <v>12</v>
      </c>
      <c r="AG14" s="2" t="s">
        <v>11</v>
      </c>
      <c r="AH14" s="2">
        <v>0</v>
      </c>
      <c r="AI14" s="2">
        <v>0</v>
      </c>
    </row>
    <row r="15" spans="1:50" x14ac:dyDescent="0.25">
      <c r="A15" s="2" t="s">
        <v>92</v>
      </c>
      <c r="B15" s="2">
        <v>0</v>
      </c>
      <c r="C15" s="2">
        <v>0</v>
      </c>
      <c r="AF15" s="2" t="s">
        <v>12</v>
      </c>
      <c r="AG15" s="2" t="s">
        <v>11</v>
      </c>
      <c r="AH15" s="2">
        <v>0</v>
      </c>
      <c r="AI15" s="2">
        <v>0</v>
      </c>
    </row>
    <row r="16" spans="1:50" x14ac:dyDescent="0.25">
      <c r="A16" s="2" t="s">
        <v>92</v>
      </c>
      <c r="B16" s="2">
        <v>0</v>
      </c>
      <c r="C16" s="3" t="s">
        <v>15</v>
      </c>
      <c r="H16" s="38" t="s">
        <v>75</v>
      </c>
      <c r="I16" s="19" t="s">
        <v>73</v>
      </c>
      <c r="J16" s="19" t="s">
        <v>15</v>
      </c>
      <c r="K16" s="19" t="s">
        <v>16</v>
      </c>
      <c r="L16" s="19" t="s">
        <v>26</v>
      </c>
      <c r="M16" s="38" t="s">
        <v>72</v>
      </c>
      <c r="AF16" s="2" t="s">
        <v>12</v>
      </c>
      <c r="AG16" s="2" t="s">
        <v>11</v>
      </c>
      <c r="AH16" s="2">
        <v>0</v>
      </c>
      <c r="AI16" s="3" t="s">
        <v>15</v>
      </c>
      <c r="AL16" s="38" t="s">
        <v>75</v>
      </c>
      <c r="AM16" s="19" t="s">
        <v>73</v>
      </c>
      <c r="AN16" s="19" t="s">
        <v>15</v>
      </c>
      <c r="AO16" s="19" t="s">
        <v>16</v>
      </c>
      <c r="AP16" s="19" t="s">
        <v>26</v>
      </c>
      <c r="AQ16" s="38" t="s">
        <v>72</v>
      </c>
    </row>
    <row r="17" spans="1:45" x14ac:dyDescent="0.25">
      <c r="A17" s="2" t="s">
        <v>92</v>
      </c>
      <c r="B17" s="2">
        <v>0</v>
      </c>
      <c r="C17" s="2">
        <v>0</v>
      </c>
      <c r="H17" s="40" t="s">
        <v>24</v>
      </c>
      <c r="I17" s="17">
        <f>I$13*$M9</f>
        <v>173.14435695538057</v>
      </c>
      <c r="J17" s="17">
        <f t="shared" ref="J17:L17" si="6">J$13*$M9</f>
        <v>31.325459317585306</v>
      </c>
      <c r="K17" s="17">
        <f t="shared" si="6"/>
        <v>7.9737532808398948</v>
      </c>
      <c r="L17" s="17">
        <f t="shared" si="6"/>
        <v>4.5564304461942253</v>
      </c>
      <c r="M17" s="6">
        <f>SUM(I17:L17)</f>
        <v>217</v>
      </c>
      <c r="AF17" s="2" t="s">
        <v>12</v>
      </c>
      <c r="AG17" s="2" t="s">
        <v>18</v>
      </c>
      <c r="AH17" s="2">
        <v>0</v>
      </c>
      <c r="AI17" s="3" t="s">
        <v>15</v>
      </c>
      <c r="AL17" s="66" t="s">
        <v>102</v>
      </c>
      <c r="AM17" s="17">
        <f>AM$13*$AQ9</f>
        <v>37.317073170731703</v>
      </c>
      <c r="AN17" s="17">
        <f t="shared" ref="AN17:AP17" si="7">AN$13*$AQ9</f>
        <v>6.036585365853659</v>
      </c>
      <c r="AO17" s="17">
        <f t="shared" si="7"/>
        <v>1.6463414634146341</v>
      </c>
      <c r="AP17" s="17">
        <f t="shared" si="7"/>
        <v>0</v>
      </c>
      <c r="AQ17" s="6">
        <f>SUM(AM17:AP17)</f>
        <v>45</v>
      </c>
    </row>
    <row r="18" spans="1:45" x14ac:dyDescent="0.25">
      <c r="A18" s="2" t="s">
        <v>92</v>
      </c>
      <c r="B18" s="2">
        <v>0</v>
      </c>
      <c r="C18" s="2">
        <v>0</v>
      </c>
      <c r="H18" s="40" t="s">
        <v>92</v>
      </c>
      <c r="I18" s="17">
        <f>I$13*$M10</f>
        <v>130.85564304461943</v>
      </c>
      <c r="J18" s="17">
        <f t="shared" ref="J18:L18" si="8">J$13*$M10</f>
        <v>23.674540682414701</v>
      </c>
      <c r="K18" s="17">
        <f t="shared" si="8"/>
        <v>6.0262467191601052</v>
      </c>
      <c r="L18" s="17">
        <f t="shared" si="8"/>
        <v>3.4435695538057742</v>
      </c>
      <c r="M18" s="6">
        <f t="shared" ref="M18:M19" si="9">SUM(I18:L18)</f>
        <v>164</v>
      </c>
      <c r="AF18" s="2" t="s">
        <v>12</v>
      </c>
      <c r="AG18" s="2" t="s">
        <v>28</v>
      </c>
      <c r="AH18" s="2">
        <v>0</v>
      </c>
      <c r="AI18" s="3" t="s">
        <v>15</v>
      </c>
      <c r="AL18" s="66" t="s">
        <v>103</v>
      </c>
      <c r="AM18" s="17">
        <f>AM$13*$AQ10</f>
        <v>98.682926829268283</v>
      </c>
      <c r="AN18" s="17">
        <f t="shared" ref="AN18:AP18" si="10">AN$13*$AQ10</f>
        <v>15.963414634146343</v>
      </c>
      <c r="AO18" s="17">
        <f t="shared" si="10"/>
        <v>4.3536585365853657</v>
      </c>
      <c r="AP18" s="17">
        <f t="shared" si="10"/>
        <v>0</v>
      </c>
      <c r="AQ18" s="6">
        <f t="shared" ref="AQ18:AQ19" si="11">SUM(AM18:AP18)</f>
        <v>119</v>
      </c>
    </row>
    <row r="19" spans="1:45" x14ac:dyDescent="0.25">
      <c r="A19" s="2" t="s">
        <v>92</v>
      </c>
      <c r="B19" s="2">
        <v>0</v>
      </c>
      <c r="C19" s="3" t="s">
        <v>15</v>
      </c>
      <c r="H19" s="38" t="s">
        <v>72</v>
      </c>
      <c r="I19" s="6">
        <f>SUM(I17:I18)</f>
        <v>304</v>
      </c>
      <c r="J19" s="6">
        <f t="shared" ref="J19:L19" si="12">SUM(J17:J18)</f>
        <v>55.000000000000007</v>
      </c>
      <c r="K19" s="6">
        <f t="shared" si="12"/>
        <v>14</v>
      </c>
      <c r="L19" s="6">
        <f t="shared" si="12"/>
        <v>8</v>
      </c>
      <c r="M19" s="6">
        <f t="shared" si="9"/>
        <v>381</v>
      </c>
      <c r="AF19" s="2" t="s">
        <v>12</v>
      </c>
      <c r="AG19" s="2" t="s">
        <v>11</v>
      </c>
      <c r="AH19" s="2">
        <v>0</v>
      </c>
      <c r="AI19" s="3" t="s">
        <v>15</v>
      </c>
      <c r="AL19" s="38" t="s">
        <v>72</v>
      </c>
      <c r="AM19" s="6">
        <f>SUM(AM17:AM18)</f>
        <v>136</v>
      </c>
      <c r="AN19" s="6">
        <f t="shared" ref="AN19:AP19" si="13">SUM(AN17:AN18)</f>
        <v>22</v>
      </c>
      <c r="AO19" s="6">
        <f t="shared" si="13"/>
        <v>6</v>
      </c>
      <c r="AP19" s="6">
        <f t="shared" si="13"/>
        <v>0</v>
      </c>
      <c r="AQ19" s="6">
        <f t="shared" si="11"/>
        <v>164</v>
      </c>
    </row>
    <row r="20" spans="1:45" x14ac:dyDescent="0.25">
      <c r="A20" s="2" t="s">
        <v>92</v>
      </c>
      <c r="B20" s="2">
        <v>0</v>
      </c>
      <c r="C20" s="3" t="s">
        <v>15</v>
      </c>
      <c r="AF20" s="2" t="s">
        <v>30</v>
      </c>
      <c r="AG20" s="2" t="s">
        <v>28</v>
      </c>
      <c r="AH20" s="2">
        <v>0</v>
      </c>
      <c r="AI20" s="3" t="s">
        <v>15</v>
      </c>
    </row>
    <row r="21" spans="1:45" x14ac:dyDescent="0.25">
      <c r="A21" s="2" t="s">
        <v>92</v>
      </c>
      <c r="B21" s="2">
        <v>0</v>
      </c>
      <c r="C21" s="3" t="s">
        <v>15</v>
      </c>
      <c r="AF21" s="2" t="s">
        <v>12</v>
      </c>
      <c r="AG21" s="2" t="s">
        <v>28</v>
      </c>
      <c r="AH21" s="2">
        <v>0</v>
      </c>
      <c r="AI21" s="2">
        <v>0</v>
      </c>
    </row>
    <row r="22" spans="1:45" x14ac:dyDescent="0.25">
      <c r="A22" s="2" t="s">
        <v>92</v>
      </c>
      <c r="B22" s="2">
        <v>0</v>
      </c>
      <c r="C22" s="3" t="s">
        <v>15</v>
      </c>
      <c r="H22" s="38" t="s">
        <v>76</v>
      </c>
      <c r="I22" s="19" t="s">
        <v>73</v>
      </c>
      <c r="J22" s="19" t="s">
        <v>15</v>
      </c>
      <c r="K22" s="19" t="s">
        <v>16</v>
      </c>
      <c r="L22" s="19" t="s">
        <v>26</v>
      </c>
      <c r="AF22" s="2" t="s">
        <v>30</v>
      </c>
      <c r="AG22" s="2" t="s">
        <v>18</v>
      </c>
      <c r="AH22" s="2">
        <v>0</v>
      </c>
      <c r="AI22" s="2">
        <v>0</v>
      </c>
      <c r="AL22" s="38" t="s">
        <v>76</v>
      </c>
      <c r="AM22" s="19" t="s">
        <v>73</v>
      </c>
      <c r="AN22" s="19" t="s">
        <v>15</v>
      </c>
      <c r="AO22" s="19" t="s">
        <v>16</v>
      </c>
      <c r="AP22" s="19" t="s">
        <v>26</v>
      </c>
    </row>
    <row r="23" spans="1:45" x14ac:dyDescent="0.25">
      <c r="A23" s="2" t="s">
        <v>92</v>
      </c>
      <c r="B23" s="2">
        <v>0</v>
      </c>
      <c r="C23" s="3" t="s">
        <v>15</v>
      </c>
      <c r="H23" s="40" t="s">
        <v>24</v>
      </c>
      <c r="I23" s="17">
        <f>(I9-I17)^2/I17</f>
        <v>0.15284591972692693</v>
      </c>
      <c r="J23" s="17">
        <f t="shared" ref="J23:L23" si="14">(J9-J17)^2/J17</f>
        <v>8.9514617124471896E-2</v>
      </c>
      <c r="K23" s="17">
        <f t="shared" si="14"/>
        <v>8.6394730612592114E-5</v>
      </c>
      <c r="L23" s="17">
        <f t="shared" si="14"/>
        <v>2.6025133955029824</v>
      </c>
      <c r="N23" s="50" t="s">
        <v>77</v>
      </c>
      <c r="O23" s="70">
        <f>SUM(I23:L24)</f>
        <v>6.6093285647523325</v>
      </c>
      <c r="AF23" s="2" t="s">
        <v>30</v>
      </c>
      <c r="AG23" s="2" t="s">
        <v>18</v>
      </c>
      <c r="AH23" s="2">
        <v>0</v>
      </c>
      <c r="AI23" s="2">
        <v>0</v>
      </c>
      <c r="AL23" s="66" t="s">
        <v>102</v>
      </c>
      <c r="AM23" s="17">
        <f>(AM9-AM17)^2/AM17</f>
        <v>0.2948509485094844</v>
      </c>
      <c r="AN23" s="17">
        <f t="shared" ref="AN23:AP23" si="15">(AN9-AN17)^2/AN17</f>
        <v>0.15375708302537555</v>
      </c>
      <c r="AO23" s="17">
        <f t="shared" si="15"/>
        <v>3.3648599819331526</v>
      </c>
      <c r="AP23" s="15" t="e">
        <f t="shared" si="15"/>
        <v>#DIV/0!</v>
      </c>
      <c r="AR23" s="50" t="s">
        <v>77</v>
      </c>
      <c r="AS23" s="70">
        <f>SUM(AM23:AO24)</f>
        <v>5.2555357496533972</v>
      </c>
    </row>
    <row r="24" spans="1:45" x14ac:dyDescent="0.25">
      <c r="A24" s="2" t="s">
        <v>92</v>
      </c>
      <c r="B24" s="2">
        <v>0</v>
      </c>
      <c r="C24" s="2">
        <v>0</v>
      </c>
      <c r="H24" s="40" t="s">
        <v>92</v>
      </c>
      <c r="I24" s="17">
        <f>(I10-I18)^2/I18</f>
        <v>0.20224124744355573</v>
      </c>
      <c r="J24" s="17">
        <f t="shared" ref="J24:L24" si="16">(J10-J18)^2/J18</f>
        <v>0.11844312143908881</v>
      </c>
      <c r="K24" s="17">
        <f t="shared" si="16"/>
        <v>1.1431497892032005E-4</v>
      </c>
      <c r="L24" s="17">
        <f t="shared" si="16"/>
        <v>3.4435695538057742</v>
      </c>
      <c r="N24" s="50" t="s">
        <v>78</v>
      </c>
      <c r="O24" s="70">
        <f>CHIDIST(O23,3)</f>
        <v>8.5449149604928706E-2</v>
      </c>
      <c r="AF24" s="2" t="s">
        <v>30</v>
      </c>
      <c r="AG24" s="2" t="s">
        <v>11</v>
      </c>
      <c r="AH24" s="3" t="s">
        <v>16</v>
      </c>
      <c r="AI24" s="2">
        <v>0</v>
      </c>
      <c r="AL24" s="66" t="s">
        <v>103</v>
      </c>
      <c r="AM24" s="17">
        <f>(AM10-AM18)^2/AM18</f>
        <v>0.11149825783972193</v>
      </c>
      <c r="AN24" s="17">
        <f t="shared" ref="AN24:AP24" si="17">(AN10-AN18)^2/AN18</f>
        <v>5.8143434757495165E-2</v>
      </c>
      <c r="AO24" s="17">
        <f t="shared" si="17"/>
        <v>1.2724260435881669</v>
      </c>
      <c r="AP24" s="15" t="e">
        <f t="shared" si="17"/>
        <v>#DIV/0!</v>
      </c>
      <c r="AR24" s="50" t="s">
        <v>78</v>
      </c>
      <c r="AS24" s="70">
        <f>CHIDIST(AS23,3)</f>
        <v>0.15401376969107622</v>
      </c>
    </row>
    <row r="25" spans="1:45" x14ac:dyDescent="0.25">
      <c r="A25" s="2" t="s">
        <v>92</v>
      </c>
      <c r="B25" s="2">
        <v>0</v>
      </c>
      <c r="C25" s="2">
        <v>0</v>
      </c>
      <c r="AF25" s="2" t="s">
        <v>30</v>
      </c>
      <c r="AG25" s="2" t="s">
        <v>18</v>
      </c>
      <c r="AH25" s="2">
        <v>0</v>
      </c>
      <c r="AI25" s="2">
        <v>0</v>
      </c>
      <c r="AM25" s="17"/>
      <c r="AN25" s="17"/>
      <c r="AO25" s="17"/>
    </row>
    <row r="26" spans="1:45" x14ac:dyDescent="0.25">
      <c r="A26" s="2" t="s">
        <v>92</v>
      </c>
      <c r="B26" s="2">
        <v>0</v>
      </c>
      <c r="C26" s="2">
        <v>0</v>
      </c>
      <c r="AF26" s="2" t="s">
        <v>12</v>
      </c>
      <c r="AG26" s="2" t="s">
        <v>22</v>
      </c>
      <c r="AH26" s="3" t="s">
        <v>15</v>
      </c>
      <c r="AI26" s="2" t="s">
        <v>32</v>
      </c>
    </row>
    <row r="27" spans="1:45" x14ac:dyDescent="0.25">
      <c r="A27" s="2" t="s">
        <v>92</v>
      </c>
      <c r="B27" s="3" t="s">
        <v>16</v>
      </c>
      <c r="C27" s="2">
        <v>0</v>
      </c>
      <c r="AF27" s="2" t="s">
        <v>12</v>
      </c>
      <c r="AG27" s="2" t="s">
        <v>11</v>
      </c>
      <c r="AH27" s="2">
        <v>0</v>
      </c>
      <c r="AI27" s="3" t="s">
        <v>16</v>
      </c>
    </row>
    <row r="28" spans="1:45" x14ac:dyDescent="0.25">
      <c r="A28" s="2" t="s">
        <v>24</v>
      </c>
      <c r="B28" s="2">
        <v>0</v>
      </c>
      <c r="C28" s="2">
        <v>0</v>
      </c>
      <c r="AF28" s="2" t="s">
        <v>30</v>
      </c>
      <c r="AG28" s="2" t="s">
        <v>22</v>
      </c>
      <c r="AH28" s="2">
        <v>0</v>
      </c>
      <c r="AI28" s="2">
        <v>0</v>
      </c>
    </row>
    <row r="29" spans="1:45" x14ac:dyDescent="0.25">
      <c r="A29" s="2" t="s">
        <v>24</v>
      </c>
      <c r="B29" s="2">
        <v>0</v>
      </c>
      <c r="C29" s="2">
        <v>0</v>
      </c>
      <c r="AF29" s="2" t="s">
        <v>12</v>
      </c>
      <c r="AG29" s="2" t="s">
        <v>11</v>
      </c>
      <c r="AH29" s="2">
        <v>0</v>
      </c>
      <c r="AI29" s="2">
        <v>0</v>
      </c>
    </row>
    <row r="30" spans="1:45" x14ac:dyDescent="0.25">
      <c r="A30" s="2" t="s">
        <v>92</v>
      </c>
      <c r="B30" s="2">
        <v>0</v>
      </c>
      <c r="C30" s="2">
        <v>0</v>
      </c>
      <c r="AF30" s="2" t="s">
        <v>12</v>
      </c>
      <c r="AG30" s="2" t="s">
        <v>11</v>
      </c>
      <c r="AH30" s="2">
        <v>0</v>
      </c>
      <c r="AI30" s="3" t="s">
        <v>15</v>
      </c>
    </row>
    <row r="31" spans="1:45" x14ac:dyDescent="0.25">
      <c r="A31" s="2" t="s">
        <v>92</v>
      </c>
      <c r="B31" s="3" t="s">
        <v>15</v>
      </c>
      <c r="C31" s="2" t="s">
        <v>32</v>
      </c>
      <c r="AF31" s="2" t="s">
        <v>12</v>
      </c>
      <c r="AG31" s="2" t="s">
        <v>28</v>
      </c>
      <c r="AH31" s="2">
        <v>0</v>
      </c>
      <c r="AI31" s="2">
        <v>0</v>
      </c>
    </row>
    <row r="32" spans="1:45" x14ac:dyDescent="0.25">
      <c r="A32" s="2" t="s">
        <v>92</v>
      </c>
      <c r="B32" s="2">
        <v>0</v>
      </c>
      <c r="C32" s="3" t="s">
        <v>16</v>
      </c>
      <c r="AF32" s="2" t="s">
        <v>12</v>
      </c>
      <c r="AG32" s="2" t="s">
        <v>22</v>
      </c>
      <c r="AH32" s="2">
        <v>0</v>
      </c>
      <c r="AI32" s="2">
        <v>0</v>
      </c>
    </row>
    <row r="33" spans="1:46" x14ac:dyDescent="0.25">
      <c r="A33" s="2" t="s">
        <v>92</v>
      </c>
      <c r="B33" s="2">
        <v>0</v>
      </c>
      <c r="C33" s="2">
        <v>0</v>
      </c>
      <c r="AF33" s="2" t="s">
        <v>12</v>
      </c>
      <c r="AG33" s="2" t="s">
        <v>11</v>
      </c>
      <c r="AH33" s="2">
        <v>0</v>
      </c>
      <c r="AI33" s="2">
        <v>0</v>
      </c>
    </row>
    <row r="34" spans="1:46" x14ac:dyDescent="0.25">
      <c r="A34" s="2" t="s">
        <v>92</v>
      </c>
      <c r="B34" s="2">
        <v>0</v>
      </c>
      <c r="C34" s="2">
        <v>0</v>
      </c>
      <c r="I34" s="39" t="s">
        <v>69</v>
      </c>
      <c r="U34" s="19" t="s">
        <v>73</v>
      </c>
      <c r="V34" s="19" t="s">
        <v>15</v>
      </c>
      <c r="W34" s="19" t="s">
        <v>16</v>
      </c>
      <c r="X34" s="19" t="s">
        <v>26</v>
      </c>
      <c r="Y34" s="19" t="s">
        <v>32</v>
      </c>
      <c r="Z34" s="19" t="s">
        <v>38</v>
      </c>
      <c r="AA34" s="19" t="s">
        <v>27</v>
      </c>
      <c r="AF34" s="2" t="s">
        <v>12</v>
      </c>
      <c r="AG34" s="2" t="s">
        <v>11</v>
      </c>
      <c r="AH34" s="2">
        <v>0</v>
      </c>
      <c r="AI34" s="3" t="s">
        <v>15</v>
      </c>
      <c r="AL34" s="39" t="s">
        <v>79</v>
      </c>
      <c r="AM34" s="39" t="s">
        <v>69</v>
      </c>
    </row>
    <row r="35" spans="1:46" x14ac:dyDescent="0.25">
      <c r="A35" s="2" t="s">
        <v>24</v>
      </c>
      <c r="B35" s="2">
        <v>0</v>
      </c>
      <c r="C35" s="3" t="s">
        <v>15</v>
      </c>
      <c r="I35">
        <v>0</v>
      </c>
      <c r="J35" t="s">
        <v>15</v>
      </c>
      <c r="K35" t="s">
        <v>16</v>
      </c>
      <c r="L35" t="s">
        <v>26</v>
      </c>
      <c r="M35" t="s">
        <v>32</v>
      </c>
      <c r="N35" t="s">
        <v>38</v>
      </c>
      <c r="O35" t="s">
        <v>27</v>
      </c>
      <c r="P35" t="s">
        <v>68</v>
      </c>
      <c r="T35" s="42" t="s">
        <v>24</v>
      </c>
      <c r="U35" s="41">
        <v>116</v>
      </c>
      <c r="V35" s="41">
        <v>48</v>
      </c>
      <c r="W35" s="41">
        <v>25</v>
      </c>
      <c r="X35" s="41">
        <v>17</v>
      </c>
      <c r="Y35" s="41">
        <v>3</v>
      </c>
      <c r="Z35" s="41">
        <v>3</v>
      </c>
      <c r="AA35" s="41">
        <v>5</v>
      </c>
      <c r="AF35" s="2" t="s">
        <v>12</v>
      </c>
      <c r="AG35" s="2" t="s">
        <v>11</v>
      </c>
      <c r="AH35" s="2">
        <v>0</v>
      </c>
      <c r="AI35" s="2">
        <v>0</v>
      </c>
      <c r="AL35" s="39" t="s">
        <v>67</v>
      </c>
      <c r="AM35">
        <v>0</v>
      </c>
      <c r="AN35" t="s">
        <v>15</v>
      </c>
      <c r="AO35" t="s">
        <v>16</v>
      </c>
      <c r="AP35" t="s">
        <v>26</v>
      </c>
      <c r="AQ35" t="s">
        <v>32</v>
      </c>
      <c r="AR35" t="s">
        <v>38</v>
      </c>
      <c r="AS35" t="s">
        <v>27</v>
      </c>
      <c r="AT35" t="s">
        <v>68</v>
      </c>
    </row>
    <row r="36" spans="1:46" x14ac:dyDescent="0.25">
      <c r="A36" s="2" t="s">
        <v>92</v>
      </c>
      <c r="B36" s="2">
        <v>0</v>
      </c>
      <c r="C36" s="3" t="s">
        <v>15</v>
      </c>
      <c r="H36" t="s">
        <v>79</v>
      </c>
      <c r="I36" s="41">
        <v>190</v>
      </c>
      <c r="J36" s="41">
        <v>98</v>
      </c>
      <c r="K36" s="41">
        <v>47</v>
      </c>
      <c r="L36" s="41">
        <v>23</v>
      </c>
      <c r="M36" s="41">
        <v>12</v>
      </c>
      <c r="N36" s="41">
        <v>4</v>
      </c>
      <c r="O36" s="41">
        <v>7</v>
      </c>
      <c r="P36" s="41">
        <v>381</v>
      </c>
      <c r="T36" s="42" t="s">
        <v>93</v>
      </c>
      <c r="U36" s="41">
        <v>74</v>
      </c>
      <c r="V36" s="41">
        <v>50</v>
      </c>
      <c r="W36" s="41">
        <v>22</v>
      </c>
      <c r="X36" s="41">
        <v>6</v>
      </c>
      <c r="Y36" s="41">
        <v>9</v>
      </c>
      <c r="Z36" s="41">
        <v>1</v>
      </c>
      <c r="AA36" s="41">
        <v>2</v>
      </c>
      <c r="AF36" s="2" t="s">
        <v>12</v>
      </c>
      <c r="AG36" s="2" t="s">
        <v>28</v>
      </c>
      <c r="AH36" s="2">
        <v>0</v>
      </c>
      <c r="AI36" s="2" t="s">
        <v>32</v>
      </c>
      <c r="AL36" s="40" t="s">
        <v>30</v>
      </c>
      <c r="AM36" s="41">
        <v>16</v>
      </c>
      <c r="AN36" s="41">
        <v>17</v>
      </c>
      <c r="AO36" s="41">
        <v>4</v>
      </c>
      <c r="AP36" s="41">
        <v>3</v>
      </c>
      <c r="AQ36" s="41">
        <v>4</v>
      </c>
      <c r="AR36" s="41">
        <v>1</v>
      </c>
      <c r="AS36" s="41"/>
      <c r="AT36" s="41">
        <v>45</v>
      </c>
    </row>
    <row r="37" spans="1:46" x14ac:dyDescent="0.25">
      <c r="A37" s="2" t="s">
        <v>92</v>
      </c>
      <c r="B37" s="2">
        <v>0</v>
      </c>
      <c r="C37" s="2">
        <v>0</v>
      </c>
      <c r="T37" s="42"/>
      <c r="AF37" s="2" t="s">
        <v>12</v>
      </c>
      <c r="AG37" s="2" t="s">
        <v>11</v>
      </c>
      <c r="AH37" s="2">
        <v>0</v>
      </c>
      <c r="AI37" s="2">
        <v>0</v>
      </c>
      <c r="AL37" s="40" t="s">
        <v>12</v>
      </c>
      <c r="AM37" s="41">
        <v>58</v>
      </c>
      <c r="AN37" s="41">
        <v>33</v>
      </c>
      <c r="AO37" s="41">
        <v>18</v>
      </c>
      <c r="AP37" s="41">
        <v>3</v>
      </c>
      <c r="AQ37" s="41">
        <v>5</v>
      </c>
      <c r="AR37" s="41"/>
      <c r="AS37" s="41">
        <v>2</v>
      </c>
      <c r="AT37" s="41">
        <v>119</v>
      </c>
    </row>
    <row r="38" spans="1:46" x14ac:dyDescent="0.25">
      <c r="A38" s="2" t="s">
        <v>92</v>
      </c>
      <c r="B38" s="2">
        <v>0</v>
      </c>
      <c r="C38" s="2">
        <v>0</v>
      </c>
      <c r="AF38" s="2" t="s">
        <v>12</v>
      </c>
      <c r="AG38" s="2" t="s">
        <v>11</v>
      </c>
      <c r="AH38" s="2">
        <v>0</v>
      </c>
      <c r="AI38" s="3" t="s">
        <v>15</v>
      </c>
      <c r="AL38" s="40" t="s">
        <v>68</v>
      </c>
      <c r="AM38" s="41">
        <v>74</v>
      </c>
      <c r="AN38" s="41">
        <v>50</v>
      </c>
      <c r="AO38" s="41">
        <v>22</v>
      </c>
      <c r="AP38" s="41">
        <v>6</v>
      </c>
      <c r="AQ38" s="41">
        <v>9</v>
      </c>
      <c r="AR38" s="41">
        <v>1</v>
      </c>
      <c r="AS38" s="41">
        <v>2</v>
      </c>
      <c r="AT38" s="41">
        <v>164</v>
      </c>
    </row>
    <row r="39" spans="1:46" x14ac:dyDescent="0.25">
      <c r="A39" s="2" t="s">
        <v>92</v>
      </c>
      <c r="B39" s="2">
        <v>0</v>
      </c>
      <c r="C39" s="2">
        <v>0</v>
      </c>
      <c r="T39" s="38" t="s">
        <v>72</v>
      </c>
      <c r="U39">
        <f>SUM(U35:U36)</f>
        <v>190</v>
      </c>
      <c r="V39">
        <f t="shared" ref="V39:AA39" si="18">SUM(V35:V36)</f>
        <v>98</v>
      </c>
      <c r="W39">
        <f t="shared" si="18"/>
        <v>47</v>
      </c>
      <c r="X39">
        <f t="shared" si="18"/>
        <v>23</v>
      </c>
      <c r="Y39">
        <f t="shared" si="18"/>
        <v>12</v>
      </c>
      <c r="Z39">
        <f t="shared" si="18"/>
        <v>4</v>
      </c>
      <c r="AA39">
        <f t="shared" si="18"/>
        <v>7</v>
      </c>
      <c r="AF39" s="2" t="s">
        <v>12</v>
      </c>
      <c r="AG39" s="2" t="s">
        <v>22</v>
      </c>
      <c r="AH39" s="2">
        <v>0</v>
      </c>
      <c r="AI39" s="2">
        <v>0</v>
      </c>
    </row>
    <row r="40" spans="1:46" x14ac:dyDescent="0.25">
      <c r="A40" s="2" t="s">
        <v>92</v>
      </c>
      <c r="B40" s="2">
        <v>0</v>
      </c>
      <c r="C40" s="3" t="s">
        <v>15</v>
      </c>
      <c r="AF40" s="2" t="s">
        <v>12</v>
      </c>
      <c r="AG40" s="2" t="s">
        <v>11</v>
      </c>
      <c r="AH40" s="2">
        <v>0</v>
      </c>
      <c r="AI40" s="2">
        <v>0</v>
      </c>
    </row>
    <row r="41" spans="1:46" x14ac:dyDescent="0.25">
      <c r="A41" s="2" t="s">
        <v>92</v>
      </c>
      <c r="B41" s="2">
        <v>0</v>
      </c>
      <c r="C41" s="2">
        <v>0</v>
      </c>
      <c r="AF41" s="2" t="s">
        <v>12</v>
      </c>
      <c r="AG41" s="2" t="s">
        <v>22</v>
      </c>
      <c r="AH41" s="2">
        <v>0</v>
      </c>
      <c r="AI41" s="2">
        <v>0</v>
      </c>
    </row>
    <row r="42" spans="1:46" x14ac:dyDescent="0.25">
      <c r="A42" s="2" t="s">
        <v>92</v>
      </c>
      <c r="B42" s="2">
        <v>0</v>
      </c>
      <c r="C42" s="2" t="s">
        <v>32</v>
      </c>
      <c r="H42" s="38" t="s">
        <v>71</v>
      </c>
      <c r="I42" s="19" t="s">
        <v>73</v>
      </c>
      <c r="J42" s="19" t="s">
        <v>15</v>
      </c>
      <c r="K42" s="19" t="s">
        <v>16</v>
      </c>
      <c r="L42" s="19" t="s">
        <v>26</v>
      </c>
      <c r="M42" s="19" t="s">
        <v>32</v>
      </c>
      <c r="N42" s="19" t="s">
        <v>38</v>
      </c>
      <c r="O42" s="19" t="s">
        <v>27</v>
      </c>
      <c r="P42" s="38" t="s">
        <v>72</v>
      </c>
      <c r="T42" s="58" t="s">
        <v>84</v>
      </c>
      <c r="U42" s="60">
        <f>U35/U39</f>
        <v>0.61052631578947369</v>
      </c>
      <c r="V42" s="60">
        <f t="shared" ref="V42:AA42" si="19">V35/V39</f>
        <v>0.48979591836734693</v>
      </c>
      <c r="W42" s="60">
        <f t="shared" si="19"/>
        <v>0.53191489361702127</v>
      </c>
      <c r="X42" s="60">
        <f t="shared" si="19"/>
        <v>0.73913043478260865</v>
      </c>
      <c r="Y42" s="60">
        <f t="shared" si="19"/>
        <v>0.25</v>
      </c>
      <c r="Z42" s="60">
        <f t="shared" si="19"/>
        <v>0.75</v>
      </c>
      <c r="AA42" s="60">
        <f t="shared" si="19"/>
        <v>0.7142857142857143</v>
      </c>
      <c r="AF42" s="2" t="s">
        <v>12</v>
      </c>
      <c r="AG42" s="2" t="s">
        <v>28</v>
      </c>
      <c r="AH42" s="2">
        <v>0</v>
      </c>
      <c r="AI42" s="3" t="s">
        <v>15</v>
      </c>
    </row>
    <row r="43" spans="1:46" x14ac:dyDescent="0.25">
      <c r="A43" s="2" t="s">
        <v>24</v>
      </c>
      <c r="B43" s="2">
        <v>0</v>
      </c>
      <c r="C43" s="2" t="s">
        <v>32</v>
      </c>
      <c r="H43" s="40" t="s">
        <v>24</v>
      </c>
      <c r="I43" s="41">
        <v>116</v>
      </c>
      <c r="J43" s="41">
        <v>48</v>
      </c>
      <c r="K43" s="41">
        <v>25</v>
      </c>
      <c r="L43" s="41">
        <v>17</v>
      </c>
      <c r="M43" s="41">
        <v>3</v>
      </c>
      <c r="N43" s="41">
        <v>3</v>
      </c>
      <c r="O43" s="41">
        <v>5</v>
      </c>
      <c r="P43">
        <f>SUM(I43:O43)</f>
        <v>217</v>
      </c>
      <c r="T43" s="58" t="s">
        <v>80</v>
      </c>
      <c r="U43" s="17">
        <f>U42*(1-U42)/U39</f>
        <v>1.2514943869368711E-3</v>
      </c>
      <c r="V43" s="17">
        <f t="shared" ref="V43:AA43" si="20">V42*(1-V42)/V39</f>
        <v>2.549957925694226E-3</v>
      </c>
      <c r="W43" s="17">
        <f t="shared" si="20"/>
        <v>5.2974774375620049E-3</v>
      </c>
      <c r="X43" s="17">
        <f t="shared" si="20"/>
        <v>8.3833319635078507E-3</v>
      </c>
      <c r="Y43" s="17">
        <f t="shared" si="20"/>
        <v>1.5625E-2</v>
      </c>
      <c r="Z43" s="17">
        <f t="shared" si="20"/>
        <v>4.6875E-2</v>
      </c>
      <c r="AA43" s="17">
        <f t="shared" si="20"/>
        <v>2.915451895043732E-2</v>
      </c>
      <c r="AF43" s="2" t="s">
        <v>30</v>
      </c>
      <c r="AG43" s="2" t="s">
        <v>18</v>
      </c>
      <c r="AH43" s="2">
        <v>0</v>
      </c>
      <c r="AI43" s="2">
        <v>0</v>
      </c>
    </row>
    <row r="44" spans="1:46" x14ac:dyDescent="0.25">
      <c r="A44" s="2" t="s">
        <v>24</v>
      </c>
      <c r="B44" s="2">
        <v>0</v>
      </c>
      <c r="C44" s="3" t="s">
        <v>15</v>
      </c>
      <c r="H44" s="40" t="s">
        <v>92</v>
      </c>
      <c r="I44" s="41">
        <v>74</v>
      </c>
      <c r="J44" s="41">
        <v>50</v>
      </c>
      <c r="K44" s="41">
        <v>22</v>
      </c>
      <c r="L44" s="41">
        <v>6</v>
      </c>
      <c r="M44" s="41">
        <v>9</v>
      </c>
      <c r="N44" s="41">
        <v>1</v>
      </c>
      <c r="O44" s="41">
        <v>2</v>
      </c>
      <c r="P44">
        <f t="shared" ref="P44:P45" si="21">SUM(I44:O44)</f>
        <v>164</v>
      </c>
      <c r="T44" s="58" t="s">
        <v>81</v>
      </c>
      <c r="U44" s="17">
        <f>SQRT(U43)</f>
        <v>3.5376466569414067E-2</v>
      </c>
      <c r="V44" s="17">
        <f t="shared" ref="V44:AA44" si="22">SQRT(V43)</f>
        <v>5.049710809238709E-2</v>
      </c>
      <c r="W44" s="17">
        <f t="shared" si="22"/>
        <v>7.2783771800876085E-2</v>
      </c>
      <c r="X44" s="17">
        <f t="shared" si="22"/>
        <v>9.156053715170008E-2</v>
      </c>
      <c r="Y44" s="17">
        <f t="shared" si="22"/>
        <v>0.125</v>
      </c>
      <c r="Z44" s="17">
        <f t="shared" si="22"/>
        <v>0.21650635094610965</v>
      </c>
      <c r="AA44" s="17">
        <f t="shared" si="22"/>
        <v>0.17074694419062766</v>
      </c>
      <c r="AF44" s="2" t="s">
        <v>12</v>
      </c>
      <c r="AG44" s="2" t="s">
        <v>11</v>
      </c>
      <c r="AH44" s="2">
        <v>0</v>
      </c>
      <c r="AI44" s="3" t="s">
        <v>16</v>
      </c>
      <c r="AL44" s="38" t="s">
        <v>71</v>
      </c>
      <c r="AM44" s="19" t="s">
        <v>73</v>
      </c>
      <c r="AN44" s="19" t="s">
        <v>15</v>
      </c>
      <c r="AO44" s="19" t="s">
        <v>16</v>
      </c>
      <c r="AP44" s="19" t="s">
        <v>26</v>
      </c>
      <c r="AQ44" s="19" t="s">
        <v>32</v>
      </c>
      <c r="AR44" s="19" t="s">
        <v>38</v>
      </c>
      <c r="AS44" s="19" t="s">
        <v>27</v>
      </c>
      <c r="AT44" s="38" t="s">
        <v>72</v>
      </c>
    </row>
    <row r="45" spans="1:46" x14ac:dyDescent="0.25">
      <c r="A45" s="2" t="s">
        <v>92</v>
      </c>
      <c r="B45" s="2">
        <v>0</v>
      </c>
      <c r="C45" s="2">
        <v>0</v>
      </c>
      <c r="H45" s="38" t="s">
        <v>72</v>
      </c>
      <c r="I45">
        <f>SUM(I43:I44)</f>
        <v>190</v>
      </c>
      <c r="J45">
        <f t="shared" ref="J45:O45" si="23">SUM(J43:J44)</f>
        <v>98</v>
      </c>
      <c r="K45">
        <f t="shared" si="23"/>
        <v>47</v>
      </c>
      <c r="L45">
        <f t="shared" si="23"/>
        <v>23</v>
      </c>
      <c r="M45">
        <f t="shared" si="23"/>
        <v>12</v>
      </c>
      <c r="N45">
        <f t="shared" si="23"/>
        <v>4</v>
      </c>
      <c r="O45">
        <f t="shared" si="23"/>
        <v>7</v>
      </c>
      <c r="P45">
        <f t="shared" si="21"/>
        <v>381</v>
      </c>
      <c r="T45" s="58" t="s">
        <v>82</v>
      </c>
      <c r="U45" s="17">
        <f>1.96*U44</f>
        <v>6.9337874476051567E-2</v>
      </c>
      <c r="V45" s="17">
        <f t="shared" ref="V45:AA45" si="24">1.96*V44</f>
        <v>9.8974331861078693E-2</v>
      </c>
      <c r="W45" s="17">
        <f t="shared" si="24"/>
        <v>0.14265619272971714</v>
      </c>
      <c r="X45" s="17">
        <f t="shared" si="24"/>
        <v>0.17945865281733214</v>
      </c>
      <c r="Y45" s="17">
        <f t="shared" si="24"/>
        <v>0.245</v>
      </c>
      <c r="Z45" s="17">
        <f t="shared" si="24"/>
        <v>0.42435244785437493</v>
      </c>
      <c r="AA45" s="17">
        <f t="shared" si="24"/>
        <v>0.33466401061363021</v>
      </c>
      <c r="AF45" s="2" t="s">
        <v>12</v>
      </c>
      <c r="AG45" s="2" t="s">
        <v>22</v>
      </c>
      <c r="AH45" s="2">
        <v>0</v>
      </c>
      <c r="AI45" s="2">
        <v>0</v>
      </c>
      <c r="AL45" s="66" t="s">
        <v>102</v>
      </c>
      <c r="AM45" s="41">
        <v>16</v>
      </c>
      <c r="AN45" s="41">
        <v>17</v>
      </c>
      <c r="AO45" s="41">
        <v>4</v>
      </c>
      <c r="AP45" s="41">
        <v>3</v>
      </c>
      <c r="AQ45" s="41">
        <v>4</v>
      </c>
      <c r="AR45" s="41">
        <v>1</v>
      </c>
      <c r="AS45" s="41">
        <v>0</v>
      </c>
      <c r="AT45" s="41">
        <v>45</v>
      </c>
    </row>
    <row r="46" spans="1:46" x14ac:dyDescent="0.25">
      <c r="A46" s="2" t="s">
        <v>92</v>
      </c>
      <c r="B46" s="2">
        <v>0</v>
      </c>
      <c r="C46" s="3" t="s">
        <v>15</v>
      </c>
      <c r="T46" s="58" t="s">
        <v>51</v>
      </c>
      <c r="U46" s="60">
        <f>U42-U45</f>
        <v>0.54118844131342214</v>
      </c>
      <c r="V46" s="60">
        <f t="shared" ref="V46:AA46" si="25">V42-V45</f>
        <v>0.39082158650626825</v>
      </c>
      <c r="W46" s="60">
        <f t="shared" si="25"/>
        <v>0.38925870088730413</v>
      </c>
      <c r="X46" s="60">
        <f t="shared" si="25"/>
        <v>0.55967178196527656</v>
      </c>
      <c r="Y46" s="60">
        <f t="shared" si="25"/>
        <v>5.0000000000000044E-3</v>
      </c>
      <c r="Z46" s="60">
        <f t="shared" si="25"/>
        <v>0.32564755214562507</v>
      </c>
      <c r="AA46" s="60">
        <f t="shared" si="25"/>
        <v>0.37962170367208409</v>
      </c>
      <c r="AF46" s="2" t="s">
        <v>12</v>
      </c>
      <c r="AG46" s="2" t="s">
        <v>22</v>
      </c>
      <c r="AH46" s="2">
        <v>0</v>
      </c>
      <c r="AI46" s="2">
        <v>0</v>
      </c>
      <c r="AL46" s="66" t="s">
        <v>103</v>
      </c>
      <c r="AM46" s="41">
        <v>58</v>
      </c>
      <c r="AN46" s="41">
        <v>33</v>
      </c>
      <c r="AO46" s="41">
        <v>18</v>
      </c>
      <c r="AP46" s="41">
        <v>3</v>
      </c>
      <c r="AQ46" s="41">
        <v>5</v>
      </c>
      <c r="AR46" s="41">
        <v>0</v>
      </c>
      <c r="AS46" s="41">
        <v>2</v>
      </c>
      <c r="AT46" s="41">
        <v>119</v>
      </c>
    </row>
    <row r="47" spans="1:46" x14ac:dyDescent="0.25">
      <c r="A47" s="2" t="s">
        <v>92</v>
      </c>
      <c r="B47" s="2">
        <v>0</v>
      </c>
      <c r="C47" s="2">
        <v>0</v>
      </c>
      <c r="H47" s="37" t="s">
        <v>74</v>
      </c>
      <c r="I47" s="17">
        <f>I45/$P$45</f>
        <v>0.49868766404199477</v>
      </c>
      <c r="J47" s="17">
        <f t="shared" ref="J47:O47" si="26">J45/$P$45</f>
        <v>0.2572178477690289</v>
      </c>
      <c r="K47" s="17">
        <f t="shared" si="26"/>
        <v>0.12335958005249344</v>
      </c>
      <c r="L47" s="17">
        <f t="shared" si="26"/>
        <v>6.0367454068241469E-2</v>
      </c>
      <c r="M47" s="17">
        <f t="shared" si="26"/>
        <v>3.1496062992125984E-2</v>
      </c>
      <c r="N47" s="17">
        <f t="shared" si="26"/>
        <v>1.0498687664041995E-2</v>
      </c>
      <c r="O47" s="17">
        <f t="shared" si="26"/>
        <v>1.8372703412073491E-2</v>
      </c>
      <c r="T47" s="58" t="s">
        <v>83</v>
      </c>
      <c r="U47" s="60">
        <f>U42+U45</f>
        <v>0.67986419026552525</v>
      </c>
      <c r="V47" s="60">
        <f t="shared" ref="V47:AA47" si="27">V42+V45</f>
        <v>0.58877025022842566</v>
      </c>
      <c r="W47" s="60">
        <f t="shared" si="27"/>
        <v>0.67457108634673846</v>
      </c>
      <c r="X47" s="60">
        <f t="shared" si="27"/>
        <v>0.91858908759994073</v>
      </c>
      <c r="Y47" s="60">
        <f t="shared" si="27"/>
        <v>0.495</v>
      </c>
      <c r="Z47" s="60">
        <f t="shared" si="27"/>
        <v>1.174352447854375</v>
      </c>
      <c r="AA47" s="60">
        <f t="shared" si="27"/>
        <v>1.0489497248993445</v>
      </c>
      <c r="AF47" s="2" t="s">
        <v>12</v>
      </c>
      <c r="AG47" s="2" t="s">
        <v>11</v>
      </c>
      <c r="AH47" s="2">
        <v>0</v>
      </c>
      <c r="AI47" s="3" t="s">
        <v>16</v>
      </c>
      <c r="AL47" s="38" t="s">
        <v>72</v>
      </c>
      <c r="AM47">
        <f>SUM(AM45:AM46)</f>
        <v>74</v>
      </c>
      <c r="AN47">
        <f t="shared" ref="AN47:AS47" si="28">SUM(AN45:AN46)</f>
        <v>50</v>
      </c>
      <c r="AO47">
        <f t="shared" si="28"/>
        <v>22</v>
      </c>
      <c r="AP47">
        <f t="shared" si="28"/>
        <v>6</v>
      </c>
      <c r="AQ47">
        <f t="shared" si="28"/>
        <v>9</v>
      </c>
      <c r="AR47">
        <f t="shared" si="28"/>
        <v>1</v>
      </c>
      <c r="AS47">
        <f t="shared" si="28"/>
        <v>2</v>
      </c>
      <c r="AT47">
        <f t="shared" ref="AT47" si="29">SUM(AM47:AS47)</f>
        <v>164</v>
      </c>
    </row>
    <row r="48" spans="1:46" x14ac:dyDescent="0.25">
      <c r="A48" s="2" t="s">
        <v>92</v>
      </c>
      <c r="B48" s="2">
        <v>0</v>
      </c>
      <c r="C48" s="2">
        <v>0</v>
      </c>
      <c r="U48" s="16"/>
      <c r="V48" s="16"/>
      <c r="W48" s="16"/>
      <c r="X48" s="16"/>
      <c r="Y48" s="16"/>
      <c r="Z48" s="16"/>
      <c r="AA48" s="16"/>
      <c r="AF48" s="2" t="s">
        <v>30</v>
      </c>
      <c r="AG48" s="2" t="s">
        <v>11</v>
      </c>
      <c r="AH48" s="2">
        <v>0</v>
      </c>
      <c r="AI48" s="3" t="s">
        <v>15</v>
      </c>
    </row>
    <row r="49" spans="1:48" x14ac:dyDescent="0.25">
      <c r="A49" s="2" t="s">
        <v>92</v>
      </c>
      <c r="B49" s="2">
        <v>0</v>
      </c>
      <c r="C49" s="2">
        <v>0</v>
      </c>
      <c r="U49" s="16"/>
      <c r="V49" s="16"/>
      <c r="W49" s="16"/>
      <c r="X49" s="16"/>
      <c r="Y49" s="16"/>
      <c r="Z49" s="16"/>
      <c r="AA49" s="16"/>
      <c r="AF49" s="2" t="s">
        <v>12</v>
      </c>
      <c r="AG49" s="2" t="s">
        <v>18</v>
      </c>
      <c r="AH49" s="2">
        <v>0</v>
      </c>
      <c r="AI49" s="2" t="s">
        <v>32</v>
      </c>
      <c r="AL49" s="37" t="s">
        <v>74</v>
      </c>
      <c r="AM49" s="17">
        <f>AM47/$AT$47</f>
        <v>0.45121951219512196</v>
      </c>
      <c r="AN49" s="17">
        <f t="shared" ref="AN49:AS49" si="30">AN47/$AT$47</f>
        <v>0.3048780487804878</v>
      </c>
      <c r="AO49" s="17">
        <f t="shared" si="30"/>
        <v>0.13414634146341464</v>
      </c>
      <c r="AP49" s="17">
        <f t="shared" si="30"/>
        <v>3.6585365853658534E-2</v>
      </c>
      <c r="AQ49" s="17">
        <f t="shared" si="30"/>
        <v>5.4878048780487805E-2</v>
      </c>
      <c r="AR49" s="17">
        <f t="shared" si="30"/>
        <v>6.0975609756097563E-3</v>
      </c>
      <c r="AS49" s="17">
        <f t="shared" si="30"/>
        <v>1.2195121951219513E-2</v>
      </c>
    </row>
    <row r="50" spans="1:48" x14ac:dyDescent="0.25">
      <c r="A50" s="2" t="s">
        <v>24</v>
      </c>
      <c r="B50" s="2">
        <v>0</v>
      </c>
      <c r="C50" s="2">
        <v>0</v>
      </c>
      <c r="H50" s="38" t="s">
        <v>75</v>
      </c>
      <c r="I50" s="19" t="s">
        <v>73</v>
      </c>
      <c r="J50" s="19" t="s">
        <v>15</v>
      </c>
      <c r="K50" s="19" t="s">
        <v>16</v>
      </c>
      <c r="L50" s="19" t="s">
        <v>26</v>
      </c>
      <c r="M50" s="19" t="s">
        <v>32</v>
      </c>
      <c r="N50" s="19" t="s">
        <v>38</v>
      </c>
      <c r="O50" s="19" t="s">
        <v>27</v>
      </c>
      <c r="P50" s="38" t="s">
        <v>72</v>
      </c>
      <c r="T50" s="63" t="s">
        <v>94</v>
      </c>
      <c r="U50" s="60">
        <f>U36/U39</f>
        <v>0.38947368421052631</v>
      </c>
      <c r="V50" s="60">
        <f t="shared" ref="V50:AA50" si="31">V36/V39</f>
        <v>0.51020408163265307</v>
      </c>
      <c r="W50" s="60">
        <f t="shared" si="31"/>
        <v>0.46808510638297873</v>
      </c>
      <c r="X50" s="60">
        <f t="shared" si="31"/>
        <v>0.2608695652173913</v>
      </c>
      <c r="Y50" s="60">
        <f t="shared" si="31"/>
        <v>0.75</v>
      </c>
      <c r="Z50" s="60">
        <f t="shared" si="31"/>
        <v>0.25</v>
      </c>
      <c r="AA50" s="60">
        <f t="shared" si="31"/>
        <v>0.2857142857142857</v>
      </c>
      <c r="AF50" s="2" t="s">
        <v>30</v>
      </c>
      <c r="AG50" s="2" t="s">
        <v>11</v>
      </c>
      <c r="AH50" s="2">
        <v>0</v>
      </c>
      <c r="AI50" s="3" t="s">
        <v>15</v>
      </c>
    </row>
    <row r="51" spans="1:48" x14ac:dyDescent="0.25">
      <c r="A51" s="2" t="s">
        <v>24</v>
      </c>
      <c r="B51" s="3" t="s">
        <v>16</v>
      </c>
      <c r="C51" s="2" t="s">
        <v>26</v>
      </c>
      <c r="H51" s="40" t="s">
        <v>24</v>
      </c>
      <c r="I51" s="17">
        <f>I$47*$P43</f>
        <v>108.21522309711287</v>
      </c>
      <c r="J51" s="17">
        <f t="shared" ref="J51:O51" si="32">J$47*$P43</f>
        <v>55.816272965879271</v>
      </c>
      <c r="K51" s="17">
        <f t="shared" si="32"/>
        <v>26.769028871391075</v>
      </c>
      <c r="L51" s="17">
        <f t="shared" si="32"/>
        <v>13.099737532808399</v>
      </c>
      <c r="M51" s="17">
        <f t="shared" si="32"/>
        <v>6.8346456692913389</v>
      </c>
      <c r="N51" s="17">
        <f t="shared" si="32"/>
        <v>2.2782152230971127</v>
      </c>
      <c r="O51" s="17">
        <f t="shared" si="32"/>
        <v>3.9868766404199474</v>
      </c>
      <c r="P51" s="6">
        <f>SUM(I51:O51)</f>
        <v>217.00000000000003</v>
      </c>
      <c r="T51" s="63" t="s">
        <v>80</v>
      </c>
      <c r="U51" s="17">
        <f>U50*(1-U50)/U39</f>
        <v>1.2514943869368711E-3</v>
      </c>
      <c r="V51" s="17">
        <f t="shared" ref="V51:AA51" si="33">V50*(1-V50)/V39</f>
        <v>2.549957925694226E-3</v>
      </c>
      <c r="W51" s="17">
        <f t="shared" si="33"/>
        <v>5.2974774375620049E-3</v>
      </c>
      <c r="X51" s="17">
        <f t="shared" si="33"/>
        <v>8.383331963507849E-3</v>
      </c>
      <c r="Y51" s="17">
        <f t="shared" si="33"/>
        <v>1.5625E-2</v>
      </c>
      <c r="Z51" s="17">
        <f t="shared" si="33"/>
        <v>4.6875E-2</v>
      </c>
      <c r="AA51" s="17">
        <f t="shared" si="33"/>
        <v>2.915451895043732E-2</v>
      </c>
      <c r="AF51" s="2" t="s">
        <v>12</v>
      </c>
      <c r="AG51" s="2" t="s">
        <v>11</v>
      </c>
      <c r="AH51" s="2">
        <v>0</v>
      </c>
      <c r="AI51" s="3" t="s">
        <v>16</v>
      </c>
    </row>
    <row r="52" spans="1:48" x14ac:dyDescent="0.25">
      <c r="A52" s="2" t="s">
        <v>24</v>
      </c>
      <c r="B52" s="3" t="s">
        <v>15</v>
      </c>
      <c r="C52" s="2" t="s">
        <v>26</v>
      </c>
      <c r="H52" s="40" t="s">
        <v>92</v>
      </c>
      <c r="I52" s="17">
        <f>I$47*$P44</f>
        <v>81.784776902887145</v>
      </c>
      <c r="J52" s="17">
        <f t="shared" ref="J52:O52" si="34">J$47*$P44</f>
        <v>42.183727034120736</v>
      </c>
      <c r="K52" s="17">
        <f t="shared" si="34"/>
        <v>20.230971128608925</v>
      </c>
      <c r="L52" s="17">
        <f t="shared" si="34"/>
        <v>9.9002624671916006</v>
      </c>
      <c r="M52" s="17">
        <f t="shared" si="34"/>
        <v>5.1653543307086611</v>
      </c>
      <c r="N52" s="17">
        <f t="shared" si="34"/>
        <v>1.7217847769028871</v>
      </c>
      <c r="O52" s="17">
        <f t="shared" si="34"/>
        <v>3.0131233595800526</v>
      </c>
      <c r="P52" s="6">
        <f t="shared" ref="P52:P53" si="35">SUM(I52:O52)</f>
        <v>164</v>
      </c>
      <c r="T52" s="63" t="s">
        <v>81</v>
      </c>
      <c r="U52" s="17">
        <f>SQRT(U51)</f>
        <v>3.5376466569414067E-2</v>
      </c>
      <c r="V52" s="17">
        <f t="shared" ref="V52:AA52" si="36">SQRT(V51)</f>
        <v>5.049710809238709E-2</v>
      </c>
      <c r="W52" s="17">
        <f t="shared" si="36"/>
        <v>7.2783771800876085E-2</v>
      </c>
      <c r="X52" s="17">
        <f t="shared" si="36"/>
        <v>9.1560537151700067E-2</v>
      </c>
      <c r="Y52" s="17">
        <f t="shared" si="36"/>
        <v>0.125</v>
      </c>
      <c r="Z52" s="17">
        <f t="shared" si="36"/>
        <v>0.21650635094610965</v>
      </c>
      <c r="AA52" s="17">
        <f t="shared" si="36"/>
        <v>0.17074694419062766</v>
      </c>
      <c r="AF52" s="2" t="s">
        <v>12</v>
      </c>
      <c r="AG52" s="2" t="s">
        <v>11</v>
      </c>
      <c r="AH52" s="2">
        <v>0</v>
      </c>
      <c r="AI52" s="2">
        <v>0</v>
      </c>
      <c r="AL52" s="38" t="s">
        <v>75</v>
      </c>
      <c r="AM52" s="19" t="s">
        <v>73</v>
      </c>
      <c r="AN52" s="19" t="s">
        <v>15</v>
      </c>
      <c r="AO52" s="19" t="s">
        <v>16</v>
      </c>
      <c r="AP52" s="19" t="s">
        <v>26</v>
      </c>
      <c r="AQ52" s="19" t="s">
        <v>32</v>
      </c>
      <c r="AR52" s="19" t="s">
        <v>38</v>
      </c>
      <c r="AS52" s="19" t="s">
        <v>27</v>
      </c>
      <c r="AT52" s="38" t="s">
        <v>72</v>
      </c>
    </row>
    <row r="53" spans="1:48" x14ac:dyDescent="0.25">
      <c r="A53" s="2" t="s">
        <v>92</v>
      </c>
      <c r="B53" s="2">
        <v>0</v>
      </c>
      <c r="C53" s="3" t="s">
        <v>15</v>
      </c>
      <c r="H53" s="38" t="s">
        <v>72</v>
      </c>
      <c r="I53" s="6">
        <f>SUM(I51:I52)</f>
        <v>190</v>
      </c>
      <c r="J53" s="6">
        <f t="shared" ref="J53:O53" si="37">SUM(J51:J52)</f>
        <v>98</v>
      </c>
      <c r="K53" s="6">
        <f t="shared" si="37"/>
        <v>47</v>
      </c>
      <c r="L53" s="6">
        <f t="shared" si="37"/>
        <v>23</v>
      </c>
      <c r="M53" s="6">
        <f t="shared" si="37"/>
        <v>12</v>
      </c>
      <c r="N53" s="6">
        <f t="shared" si="37"/>
        <v>4</v>
      </c>
      <c r="O53" s="6">
        <f t="shared" si="37"/>
        <v>7</v>
      </c>
      <c r="P53" s="6">
        <f t="shared" si="35"/>
        <v>381</v>
      </c>
      <c r="T53" s="63" t="s">
        <v>82</v>
      </c>
      <c r="U53" s="17">
        <f>1.96*U52</f>
        <v>6.9337874476051567E-2</v>
      </c>
      <c r="V53" s="17">
        <f t="shared" ref="V53:AA53" si="38">1.96*V52</f>
        <v>9.8974331861078693E-2</v>
      </c>
      <c r="W53" s="17">
        <f t="shared" si="38"/>
        <v>0.14265619272971714</v>
      </c>
      <c r="X53" s="17">
        <f t="shared" si="38"/>
        <v>0.17945865281733211</v>
      </c>
      <c r="Y53" s="17">
        <f t="shared" si="38"/>
        <v>0.245</v>
      </c>
      <c r="Z53" s="17">
        <f t="shared" si="38"/>
        <v>0.42435244785437493</v>
      </c>
      <c r="AA53" s="17">
        <f t="shared" si="38"/>
        <v>0.33466401061363021</v>
      </c>
      <c r="AF53" s="2" t="s">
        <v>12</v>
      </c>
      <c r="AG53" s="2" t="s">
        <v>22</v>
      </c>
      <c r="AH53" s="2">
        <v>0</v>
      </c>
      <c r="AI53" s="3" t="s">
        <v>16</v>
      </c>
      <c r="AL53" s="66" t="s">
        <v>102</v>
      </c>
      <c r="AM53" s="17">
        <f>AM$49*$AT45</f>
        <v>20.304878048780488</v>
      </c>
      <c r="AN53" s="17">
        <f t="shared" ref="AN53:AS53" si="39">AN$49*$AT45</f>
        <v>13.719512195121951</v>
      </c>
      <c r="AO53" s="17">
        <f t="shared" si="39"/>
        <v>6.036585365853659</v>
      </c>
      <c r="AP53" s="17">
        <f t="shared" si="39"/>
        <v>1.6463414634146341</v>
      </c>
      <c r="AQ53" s="17">
        <f t="shared" si="39"/>
        <v>2.4695121951219514</v>
      </c>
      <c r="AR53" s="17">
        <f t="shared" si="39"/>
        <v>0.27439024390243905</v>
      </c>
      <c r="AS53" s="17">
        <f t="shared" si="39"/>
        <v>0.54878048780487809</v>
      </c>
      <c r="AT53" s="6">
        <f>SUM(AM53:AS53)</f>
        <v>45</v>
      </c>
    </row>
    <row r="54" spans="1:48" x14ac:dyDescent="0.25">
      <c r="A54" s="2" t="s">
        <v>92</v>
      </c>
      <c r="B54" s="2">
        <v>0</v>
      </c>
      <c r="C54" s="2">
        <v>0</v>
      </c>
      <c r="T54" s="63" t="s">
        <v>51</v>
      </c>
      <c r="U54" s="60">
        <f>U50-U53</f>
        <v>0.32013580973447475</v>
      </c>
      <c r="V54" s="60">
        <f t="shared" ref="V54:AA54" si="40">V50-V53</f>
        <v>0.41122974977157439</v>
      </c>
      <c r="W54" s="60">
        <f t="shared" si="40"/>
        <v>0.3254289136532616</v>
      </c>
      <c r="X54" s="60">
        <f t="shared" si="40"/>
        <v>8.1410912400059182E-2</v>
      </c>
      <c r="Y54" s="60">
        <f t="shared" si="40"/>
        <v>0.505</v>
      </c>
      <c r="Z54" s="60">
        <f t="shared" si="40"/>
        <v>-0.17435244785437493</v>
      </c>
      <c r="AA54" s="60">
        <f t="shared" si="40"/>
        <v>-4.8949724899344516E-2</v>
      </c>
      <c r="AF54" s="2" t="s">
        <v>30</v>
      </c>
      <c r="AG54" s="2" t="s">
        <v>11</v>
      </c>
      <c r="AH54" s="3" t="s">
        <v>16</v>
      </c>
      <c r="AI54" s="2" t="s">
        <v>26</v>
      </c>
      <c r="AL54" s="66" t="s">
        <v>103</v>
      </c>
      <c r="AM54" s="17">
        <f>AM$49*$AT46</f>
        <v>53.695121951219512</v>
      </c>
      <c r="AN54" s="17">
        <f t="shared" ref="AN54:AS54" si="41">AN$49*$AT46</f>
        <v>36.280487804878049</v>
      </c>
      <c r="AO54" s="17">
        <f t="shared" si="41"/>
        <v>15.963414634146343</v>
      </c>
      <c r="AP54" s="17">
        <f t="shared" si="41"/>
        <v>4.3536585365853657</v>
      </c>
      <c r="AQ54" s="17">
        <f t="shared" si="41"/>
        <v>6.5304878048780486</v>
      </c>
      <c r="AR54" s="17">
        <f t="shared" si="41"/>
        <v>0.72560975609756095</v>
      </c>
      <c r="AS54" s="17">
        <f t="shared" si="41"/>
        <v>1.4512195121951219</v>
      </c>
      <c r="AT54" s="6">
        <f>SUM(AM54:AS54)</f>
        <v>119</v>
      </c>
    </row>
    <row r="55" spans="1:48" x14ac:dyDescent="0.25">
      <c r="A55" s="2" t="s">
        <v>92</v>
      </c>
      <c r="B55" s="2">
        <v>0</v>
      </c>
      <c r="C55" s="3" t="s">
        <v>16</v>
      </c>
      <c r="T55" s="63" t="s">
        <v>83</v>
      </c>
      <c r="U55" s="60">
        <f>U50+U53</f>
        <v>0.45881155868657786</v>
      </c>
      <c r="V55" s="60">
        <f t="shared" ref="V55:AA55" si="42">V50+V53</f>
        <v>0.60917841349373181</v>
      </c>
      <c r="W55" s="60">
        <f t="shared" si="42"/>
        <v>0.61074129911269592</v>
      </c>
      <c r="X55" s="60">
        <f t="shared" si="42"/>
        <v>0.44032821803472344</v>
      </c>
      <c r="Y55" s="60">
        <f t="shared" si="42"/>
        <v>0.995</v>
      </c>
      <c r="Z55" s="60">
        <f t="shared" si="42"/>
        <v>0.67435244785437498</v>
      </c>
      <c r="AA55" s="60">
        <f t="shared" si="42"/>
        <v>0.62037829632791586</v>
      </c>
      <c r="AF55" s="2" t="s">
        <v>12</v>
      </c>
      <c r="AG55" s="2" t="s">
        <v>11</v>
      </c>
      <c r="AH55" s="2">
        <v>0</v>
      </c>
      <c r="AI55" s="2">
        <v>0</v>
      </c>
      <c r="AL55" s="38" t="s">
        <v>72</v>
      </c>
      <c r="AM55" s="69">
        <f>SUM(AM53:AM54)</f>
        <v>74</v>
      </c>
      <c r="AN55" s="69">
        <f t="shared" ref="AN55:AR55" si="43">SUM(AN53:AN54)</f>
        <v>50</v>
      </c>
      <c r="AO55" s="69">
        <f t="shared" si="43"/>
        <v>22</v>
      </c>
      <c r="AP55" s="69">
        <f t="shared" si="43"/>
        <v>6</v>
      </c>
      <c r="AQ55" s="69">
        <f t="shared" si="43"/>
        <v>9</v>
      </c>
      <c r="AR55" s="69">
        <f t="shared" si="43"/>
        <v>1</v>
      </c>
      <c r="AS55" s="69">
        <f>SUM(AS53:AS54)</f>
        <v>2</v>
      </c>
      <c r="AT55" s="6">
        <f>SUM(AM55:AS55)</f>
        <v>164</v>
      </c>
    </row>
    <row r="56" spans="1:48" x14ac:dyDescent="0.25">
      <c r="A56" s="2" t="s">
        <v>24</v>
      </c>
      <c r="B56" s="2">
        <v>0</v>
      </c>
      <c r="C56" s="2">
        <v>0</v>
      </c>
      <c r="AF56" s="2" t="s">
        <v>12</v>
      </c>
      <c r="AG56" s="2" t="s">
        <v>18</v>
      </c>
      <c r="AH56" s="2">
        <v>0</v>
      </c>
      <c r="AI56" s="3" t="s">
        <v>15</v>
      </c>
    </row>
    <row r="57" spans="1:48" x14ac:dyDescent="0.25">
      <c r="A57" s="2" t="s">
        <v>92</v>
      </c>
      <c r="B57" s="2">
        <v>0</v>
      </c>
      <c r="C57" s="2">
        <v>0</v>
      </c>
      <c r="H57" s="38" t="s">
        <v>76</v>
      </c>
      <c r="I57" s="19" t="s">
        <v>73</v>
      </c>
      <c r="J57" s="19" t="s">
        <v>15</v>
      </c>
      <c r="K57" s="19" t="s">
        <v>16</v>
      </c>
      <c r="L57" s="19" t="s">
        <v>26</v>
      </c>
      <c r="M57" s="19" t="s">
        <v>32</v>
      </c>
      <c r="N57" s="19" t="s">
        <v>38</v>
      </c>
      <c r="O57" s="19" t="s">
        <v>27</v>
      </c>
      <c r="P57" s="38"/>
      <c r="AF57" s="2" t="s">
        <v>30</v>
      </c>
      <c r="AG57" s="2" t="s">
        <v>28</v>
      </c>
      <c r="AH57" s="3" t="s">
        <v>15</v>
      </c>
      <c r="AI57" s="3" t="s">
        <v>15</v>
      </c>
    </row>
    <row r="58" spans="1:48" x14ac:dyDescent="0.25">
      <c r="A58" s="2" t="s">
        <v>24</v>
      </c>
      <c r="B58" s="2">
        <v>0</v>
      </c>
      <c r="C58" s="2" t="s">
        <v>26</v>
      </c>
      <c r="H58" s="40" t="s">
        <v>24</v>
      </c>
      <c r="I58" s="17">
        <f>(I43-I51)^2/I51</f>
        <v>0.56002057467773969</v>
      </c>
      <c r="J58" s="17">
        <f t="shared" ref="J58:O58" si="44">(J43-J51)^2/J51</f>
        <v>1.0945575516029571</v>
      </c>
      <c r="K58" s="17">
        <f t="shared" si="44"/>
        <v>0.11690611425802376</v>
      </c>
      <c r="L58" s="17">
        <f t="shared" si="44"/>
        <v>1.1612482521031291</v>
      </c>
      <c r="M58" s="17">
        <f t="shared" si="44"/>
        <v>2.1514659457890346</v>
      </c>
      <c r="N58" s="17">
        <f t="shared" si="44"/>
        <v>0.22867605259020057</v>
      </c>
      <c r="O58" s="17">
        <f t="shared" si="44"/>
        <v>0.25744938564707071</v>
      </c>
      <c r="Q58" s="49" t="s">
        <v>77</v>
      </c>
      <c r="R58" s="89">
        <f>SUM(I58:O59)</f>
        <v>12.940813396405899</v>
      </c>
      <c r="AF58" s="2" t="s">
        <v>12</v>
      </c>
      <c r="AG58" s="2" t="s">
        <v>11</v>
      </c>
      <c r="AH58" s="2">
        <v>0</v>
      </c>
      <c r="AI58" s="2">
        <v>0</v>
      </c>
    </row>
    <row r="59" spans="1:48" x14ac:dyDescent="0.25">
      <c r="A59" s="2" t="s">
        <v>92</v>
      </c>
      <c r="B59" s="2">
        <v>0</v>
      </c>
      <c r="C59" s="2">
        <v>0</v>
      </c>
      <c r="H59" s="40" t="s">
        <v>92</v>
      </c>
      <c r="I59" s="17">
        <f>(I44-I52)^2/I52</f>
        <v>0.74100283356749963</v>
      </c>
      <c r="J59" s="17">
        <f t="shared" ref="J59:O59" si="45">(J44-J52)^2/J52</f>
        <v>1.4482865164502519</v>
      </c>
      <c r="K59" s="17">
        <f t="shared" si="45"/>
        <v>0.1546867487438485</v>
      </c>
      <c r="L59" s="17">
        <f t="shared" si="45"/>
        <v>1.5365296994291404</v>
      </c>
      <c r="M59" s="17">
        <f t="shared" si="45"/>
        <v>2.846756769733052</v>
      </c>
      <c r="N59" s="17">
        <f t="shared" si="45"/>
        <v>0.3025774598297164</v>
      </c>
      <c r="O59" s="17">
        <f t="shared" si="45"/>
        <v>0.34064949198423378</v>
      </c>
      <c r="Q59" s="49" t="s">
        <v>78</v>
      </c>
      <c r="R59" s="89">
        <f>CHIDIST(R58,6)</f>
        <v>4.3985522226709935E-2</v>
      </c>
      <c r="AF59" s="2" t="s">
        <v>12</v>
      </c>
      <c r="AG59" s="2" t="s">
        <v>11</v>
      </c>
      <c r="AH59" s="2">
        <v>0</v>
      </c>
      <c r="AI59" s="2">
        <v>0</v>
      </c>
      <c r="AL59" s="38" t="s">
        <v>76</v>
      </c>
      <c r="AM59" s="19" t="s">
        <v>73</v>
      </c>
      <c r="AN59" s="19" t="s">
        <v>15</v>
      </c>
      <c r="AO59" s="19" t="s">
        <v>16</v>
      </c>
      <c r="AP59" s="19" t="s">
        <v>26</v>
      </c>
      <c r="AQ59" s="19" t="s">
        <v>32</v>
      </c>
      <c r="AR59" s="19" t="s">
        <v>38</v>
      </c>
      <c r="AS59" s="19" t="s">
        <v>27</v>
      </c>
      <c r="AT59" s="38"/>
    </row>
    <row r="60" spans="1:48" x14ac:dyDescent="0.25">
      <c r="A60" s="2" t="s">
        <v>92</v>
      </c>
      <c r="B60" s="2">
        <v>0</v>
      </c>
      <c r="C60" s="3" t="s">
        <v>16</v>
      </c>
      <c r="AF60" s="2" t="s">
        <v>12</v>
      </c>
      <c r="AG60" s="2" t="s">
        <v>11</v>
      </c>
      <c r="AH60" s="2">
        <v>0</v>
      </c>
      <c r="AI60" s="2">
        <v>0</v>
      </c>
      <c r="AL60" s="66" t="s">
        <v>102</v>
      </c>
      <c r="AM60" s="17">
        <f>(AM45-AM53)^2/AM53</f>
        <v>0.9126858565882956</v>
      </c>
      <c r="AN60" s="17">
        <f t="shared" ref="AN60:AS60" si="46">(AN45-AN53)^2/AN53</f>
        <v>0.78440108401084041</v>
      </c>
      <c r="AO60" s="17">
        <f t="shared" si="46"/>
        <v>0.68709041635870938</v>
      </c>
      <c r="AP60" s="17">
        <f t="shared" si="46"/>
        <v>1.1130081300813011</v>
      </c>
      <c r="AQ60" s="17">
        <f t="shared" si="46"/>
        <v>0.94852454080096327</v>
      </c>
      <c r="AR60" s="17">
        <f t="shared" si="46"/>
        <v>1.918834688346883</v>
      </c>
      <c r="AS60" s="17">
        <f t="shared" si="46"/>
        <v>0.54878048780487809</v>
      </c>
      <c r="AU60" s="50" t="s">
        <v>77</v>
      </c>
      <c r="AV60" s="70">
        <f>SUM(AM60:AS61)</f>
        <v>9.5276078441568632</v>
      </c>
    </row>
    <row r="61" spans="1:48" x14ac:dyDescent="0.25">
      <c r="A61" s="2" t="s">
        <v>92</v>
      </c>
      <c r="B61" s="2">
        <v>0</v>
      </c>
      <c r="C61" s="3" t="s">
        <v>15</v>
      </c>
      <c r="AF61" s="2" t="s">
        <v>30</v>
      </c>
      <c r="AG61" s="2" t="s">
        <v>11</v>
      </c>
      <c r="AH61" s="2">
        <v>0</v>
      </c>
      <c r="AI61" s="3" t="s">
        <v>16</v>
      </c>
      <c r="AL61" s="66" t="s">
        <v>103</v>
      </c>
      <c r="AM61" s="17">
        <f>(AM46-AM54)^2/AM54</f>
        <v>0.34513330711322099</v>
      </c>
      <c r="AN61" s="17">
        <f t="shared" ref="AN61:AS61" si="47">(AN46-AN54)^2/AN54</f>
        <v>0.29662225865956149</v>
      </c>
      <c r="AO61" s="17">
        <f t="shared" si="47"/>
        <v>0.25982410702640224</v>
      </c>
      <c r="AP61" s="17">
        <f t="shared" si="47"/>
        <v>0.42088542734166828</v>
      </c>
      <c r="AQ61" s="17">
        <f t="shared" si="47"/>
        <v>0.35868575072305336</v>
      </c>
      <c r="AR61" s="17">
        <f t="shared" si="47"/>
        <v>0.72560975609756084</v>
      </c>
      <c r="AS61" s="17">
        <f t="shared" si="47"/>
        <v>0.20752203320352536</v>
      </c>
      <c r="AU61" s="50" t="s">
        <v>78</v>
      </c>
      <c r="AV61" s="70">
        <f>CHIDIST(AV60,6)</f>
        <v>0.14600726745040102</v>
      </c>
    </row>
    <row r="62" spans="1:48" x14ac:dyDescent="0.25">
      <c r="A62" s="2" t="s">
        <v>24</v>
      </c>
      <c r="B62" s="2">
        <v>0</v>
      </c>
      <c r="C62" s="2">
        <v>0</v>
      </c>
      <c r="AF62" s="2" t="s">
        <v>12</v>
      </c>
      <c r="AG62" s="2" t="s">
        <v>11</v>
      </c>
      <c r="AH62" s="3" t="s">
        <v>15</v>
      </c>
      <c r="AI62" s="2">
        <v>0</v>
      </c>
    </row>
    <row r="63" spans="1:48" x14ac:dyDescent="0.25">
      <c r="A63" s="2" t="s">
        <v>92</v>
      </c>
      <c r="B63" s="2">
        <v>0</v>
      </c>
      <c r="C63" s="2" t="s">
        <v>32</v>
      </c>
      <c r="AF63" s="2" t="s">
        <v>30</v>
      </c>
      <c r="AG63" s="2" t="s">
        <v>11</v>
      </c>
      <c r="AH63" s="2">
        <v>0</v>
      </c>
      <c r="AI63" s="3" t="s">
        <v>15</v>
      </c>
    </row>
    <row r="64" spans="1:48" x14ac:dyDescent="0.25">
      <c r="A64" s="2" t="s">
        <v>92</v>
      </c>
      <c r="B64" s="2">
        <v>0</v>
      </c>
      <c r="C64" s="3" t="s">
        <v>15</v>
      </c>
      <c r="H64" s="38" t="s">
        <v>71</v>
      </c>
      <c r="I64" s="19" t="s">
        <v>73</v>
      </c>
      <c r="J64" s="19" t="s">
        <v>15</v>
      </c>
      <c r="K64" s="19" t="s">
        <v>16</v>
      </c>
      <c r="L64" s="19" t="s">
        <v>26</v>
      </c>
      <c r="M64" s="19" t="s">
        <v>32</v>
      </c>
      <c r="N64" s="19" t="s">
        <v>38</v>
      </c>
      <c r="O64" s="19" t="s">
        <v>27</v>
      </c>
      <c r="P64" s="38" t="s">
        <v>72</v>
      </c>
      <c r="AF64" s="2" t="s">
        <v>12</v>
      </c>
      <c r="AG64" s="2" t="s">
        <v>18</v>
      </c>
      <c r="AH64" s="2">
        <v>0</v>
      </c>
      <c r="AI64" s="2">
        <v>0</v>
      </c>
    </row>
    <row r="65" spans="1:35" x14ac:dyDescent="0.25">
      <c r="A65" s="2" t="s">
        <v>92</v>
      </c>
      <c r="B65" s="2">
        <v>0</v>
      </c>
      <c r="C65" s="3" t="s">
        <v>16</v>
      </c>
      <c r="H65" s="40" t="s">
        <v>24</v>
      </c>
      <c r="I65" s="41">
        <v>116</v>
      </c>
      <c r="J65" s="41">
        <v>48</v>
      </c>
      <c r="K65" s="41">
        <v>25</v>
      </c>
      <c r="L65" s="41">
        <v>17</v>
      </c>
      <c r="M65" s="41">
        <v>3</v>
      </c>
      <c r="N65" s="41">
        <v>3</v>
      </c>
      <c r="O65" s="41">
        <v>5</v>
      </c>
      <c r="P65">
        <f>SUM(I65:O65)</f>
        <v>217</v>
      </c>
      <c r="AF65" s="2" t="s">
        <v>12</v>
      </c>
      <c r="AG65" s="2" t="s">
        <v>11</v>
      </c>
      <c r="AH65" s="2">
        <v>0</v>
      </c>
      <c r="AI65" s="2">
        <v>0</v>
      </c>
    </row>
    <row r="66" spans="1:35" x14ac:dyDescent="0.25">
      <c r="A66" s="2" t="s">
        <v>92</v>
      </c>
      <c r="B66" s="2">
        <v>0</v>
      </c>
      <c r="C66" s="2">
        <v>0</v>
      </c>
      <c r="H66" s="40" t="s">
        <v>92</v>
      </c>
      <c r="I66" s="41">
        <v>74</v>
      </c>
      <c r="J66" s="41">
        <v>50</v>
      </c>
      <c r="K66" s="41">
        <v>22</v>
      </c>
      <c r="L66" s="41">
        <v>6</v>
      </c>
      <c r="M66" s="41">
        <v>9</v>
      </c>
      <c r="N66" s="41">
        <v>1</v>
      </c>
      <c r="O66" s="41">
        <v>2</v>
      </c>
      <c r="P66">
        <f t="shared" ref="P66" si="48">SUM(I66:O66)</f>
        <v>164</v>
      </c>
      <c r="AF66" s="2" t="s">
        <v>12</v>
      </c>
      <c r="AG66" s="2" t="s">
        <v>11</v>
      </c>
      <c r="AH66" s="2">
        <v>0</v>
      </c>
      <c r="AI66" s="3" t="s">
        <v>15</v>
      </c>
    </row>
    <row r="67" spans="1:35" x14ac:dyDescent="0.25">
      <c r="A67" s="2" t="s">
        <v>92</v>
      </c>
      <c r="B67" s="2">
        <v>0</v>
      </c>
      <c r="C67" s="3" t="s">
        <v>16</v>
      </c>
      <c r="AF67" s="2" t="s">
        <v>12</v>
      </c>
      <c r="AG67" s="2" t="s">
        <v>11</v>
      </c>
      <c r="AH67" s="2">
        <v>0</v>
      </c>
      <c r="AI67" s="3" t="s">
        <v>15</v>
      </c>
    </row>
    <row r="68" spans="1:35" x14ac:dyDescent="0.25">
      <c r="A68" s="2" t="s">
        <v>24</v>
      </c>
      <c r="B68" s="2">
        <v>0</v>
      </c>
      <c r="C68" s="2">
        <v>0</v>
      </c>
      <c r="AF68" s="2" t="s">
        <v>12</v>
      </c>
      <c r="AG68" s="2" t="s">
        <v>11</v>
      </c>
      <c r="AH68" s="2">
        <v>0</v>
      </c>
      <c r="AI68" s="2">
        <v>0</v>
      </c>
    </row>
    <row r="69" spans="1:35" x14ac:dyDescent="0.25">
      <c r="A69" s="2" t="s">
        <v>92</v>
      </c>
      <c r="B69" s="3" t="s">
        <v>16</v>
      </c>
      <c r="C69" s="2" t="s">
        <v>26</v>
      </c>
      <c r="H69" s="38" t="s">
        <v>71</v>
      </c>
      <c r="I69" s="19" t="s">
        <v>73</v>
      </c>
      <c r="J69" s="19" t="s">
        <v>15</v>
      </c>
      <c r="K69" s="19" t="s">
        <v>16</v>
      </c>
      <c r="L69" s="19" t="s">
        <v>26</v>
      </c>
      <c r="M69" s="19" t="s">
        <v>32</v>
      </c>
      <c r="N69" s="19" t="s">
        <v>38</v>
      </c>
      <c r="O69" s="19" t="s">
        <v>27</v>
      </c>
      <c r="P69" s="38" t="s">
        <v>72</v>
      </c>
      <c r="AF69" s="2" t="s">
        <v>12</v>
      </c>
      <c r="AG69" s="2" t="s">
        <v>18</v>
      </c>
      <c r="AH69" s="2">
        <v>0</v>
      </c>
      <c r="AI69" s="3" t="s">
        <v>15</v>
      </c>
    </row>
    <row r="70" spans="1:35" x14ac:dyDescent="0.25">
      <c r="A70" s="2" t="s">
        <v>24</v>
      </c>
      <c r="B70" s="2">
        <v>0</v>
      </c>
      <c r="C70" s="2">
        <v>0</v>
      </c>
      <c r="H70" s="40" t="s">
        <v>24</v>
      </c>
      <c r="I70" s="60">
        <f>I65/$P65</f>
        <v>0.53456221198156684</v>
      </c>
      <c r="J70" s="60">
        <f t="shared" ref="J70:O70" si="49">J65/$P65</f>
        <v>0.22119815668202766</v>
      </c>
      <c r="K70" s="60">
        <f t="shared" si="49"/>
        <v>0.1152073732718894</v>
      </c>
      <c r="L70" s="60">
        <f t="shared" si="49"/>
        <v>7.8341013824884786E-2</v>
      </c>
      <c r="M70" s="60">
        <f t="shared" si="49"/>
        <v>1.3824884792626729E-2</v>
      </c>
      <c r="N70" s="60">
        <f t="shared" si="49"/>
        <v>1.3824884792626729E-2</v>
      </c>
      <c r="O70" s="60">
        <f t="shared" si="49"/>
        <v>2.3041474654377881E-2</v>
      </c>
      <c r="P70" s="60">
        <f>SUM(I70:O70)</f>
        <v>1.0000000000000002</v>
      </c>
      <c r="AF70" s="2" t="s">
        <v>12</v>
      </c>
      <c r="AG70" s="2" t="s">
        <v>28</v>
      </c>
      <c r="AH70" s="2">
        <v>0</v>
      </c>
      <c r="AI70" s="2" t="s">
        <v>32</v>
      </c>
    </row>
    <row r="71" spans="1:35" x14ac:dyDescent="0.25">
      <c r="A71" s="2" t="s">
        <v>24</v>
      </c>
      <c r="B71" s="2">
        <v>0</v>
      </c>
      <c r="C71" s="2" t="s">
        <v>27</v>
      </c>
      <c r="H71" s="40" t="s">
        <v>92</v>
      </c>
      <c r="I71" s="60">
        <f>I66/$P66</f>
        <v>0.45121951219512196</v>
      </c>
      <c r="J71" s="60">
        <f t="shared" ref="J71:O71" si="50">J66/$P66</f>
        <v>0.3048780487804878</v>
      </c>
      <c r="K71" s="60">
        <f t="shared" si="50"/>
        <v>0.13414634146341464</v>
      </c>
      <c r="L71" s="60">
        <f t="shared" si="50"/>
        <v>3.6585365853658534E-2</v>
      </c>
      <c r="M71" s="60">
        <f t="shared" si="50"/>
        <v>5.4878048780487805E-2</v>
      </c>
      <c r="N71" s="60">
        <f t="shared" si="50"/>
        <v>6.0975609756097563E-3</v>
      </c>
      <c r="O71" s="60">
        <f t="shared" si="50"/>
        <v>1.2195121951219513E-2</v>
      </c>
      <c r="P71" s="60">
        <f>SUM(I71:O71)</f>
        <v>1</v>
      </c>
      <c r="AF71" s="2" t="s">
        <v>12</v>
      </c>
      <c r="AG71" s="2" t="s">
        <v>28</v>
      </c>
      <c r="AH71" s="2">
        <v>0</v>
      </c>
      <c r="AI71" s="3" t="s">
        <v>15</v>
      </c>
    </row>
    <row r="72" spans="1:35" x14ac:dyDescent="0.25">
      <c r="A72" s="2" t="s">
        <v>92</v>
      </c>
      <c r="B72" s="2">
        <v>0</v>
      </c>
      <c r="C72" s="2">
        <v>0</v>
      </c>
      <c r="AF72" s="2" t="s">
        <v>30</v>
      </c>
      <c r="AG72" s="2" t="s">
        <v>28</v>
      </c>
      <c r="AH72" s="2">
        <v>0</v>
      </c>
      <c r="AI72" s="3" t="s">
        <v>15</v>
      </c>
    </row>
    <row r="73" spans="1:35" x14ac:dyDescent="0.25">
      <c r="A73" s="2" t="s">
        <v>24</v>
      </c>
      <c r="B73" s="2">
        <v>0</v>
      </c>
      <c r="C73" s="3" t="s">
        <v>15</v>
      </c>
      <c r="AF73" s="2" t="s">
        <v>12</v>
      </c>
      <c r="AG73" s="2" t="s">
        <v>22</v>
      </c>
      <c r="AH73" s="2">
        <v>0</v>
      </c>
      <c r="AI73" s="2">
        <v>0</v>
      </c>
    </row>
    <row r="74" spans="1:35" x14ac:dyDescent="0.25">
      <c r="A74" s="2" t="s">
        <v>24</v>
      </c>
      <c r="B74" s="3" t="s">
        <v>15</v>
      </c>
      <c r="C74" s="3" t="s">
        <v>15</v>
      </c>
      <c r="AF74" s="2" t="s">
        <v>12</v>
      </c>
      <c r="AG74" s="2" t="s">
        <v>22</v>
      </c>
      <c r="AH74" s="2">
        <v>0</v>
      </c>
      <c r="AI74" s="2">
        <v>0</v>
      </c>
    </row>
    <row r="75" spans="1:35" x14ac:dyDescent="0.25">
      <c r="A75" s="2" t="s">
        <v>24</v>
      </c>
      <c r="B75" s="2">
        <v>0</v>
      </c>
      <c r="C75" s="2">
        <v>0</v>
      </c>
      <c r="AF75" s="2" t="s">
        <v>30</v>
      </c>
      <c r="AG75" s="2" t="s">
        <v>22</v>
      </c>
      <c r="AH75" s="2">
        <v>0</v>
      </c>
      <c r="AI75" s="2" t="s">
        <v>38</v>
      </c>
    </row>
    <row r="76" spans="1:35" x14ac:dyDescent="0.25">
      <c r="A76" s="2" t="s">
        <v>24</v>
      </c>
      <c r="B76" s="2">
        <v>0</v>
      </c>
      <c r="C76" s="2">
        <v>0</v>
      </c>
      <c r="AF76" s="2" t="s">
        <v>12</v>
      </c>
      <c r="AG76" s="2" t="s">
        <v>11</v>
      </c>
      <c r="AH76" s="2">
        <v>0</v>
      </c>
      <c r="AI76" s="3" t="s">
        <v>15</v>
      </c>
    </row>
    <row r="77" spans="1:35" x14ac:dyDescent="0.25">
      <c r="A77" s="2" t="s">
        <v>24</v>
      </c>
      <c r="B77" s="2">
        <v>0</v>
      </c>
      <c r="C77" s="2">
        <v>0</v>
      </c>
      <c r="AF77" s="2" t="s">
        <v>12</v>
      </c>
      <c r="AG77" s="2" t="s">
        <v>11</v>
      </c>
      <c r="AH77" s="2">
        <v>0</v>
      </c>
      <c r="AI77" s="2">
        <v>0</v>
      </c>
    </row>
    <row r="78" spans="1:35" x14ac:dyDescent="0.25">
      <c r="A78" s="2" t="s">
        <v>24</v>
      </c>
      <c r="B78" s="2">
        <v>0</v>
      </c>
      <c r="C78" s="2">
        <v>0</v>
      </c>
      <c r="AF78" s="2" t="s">
        <v>30</v>
      </c>
      <c r="AG78" s="2" t="s">
        <v>18</v>
      </c>
      <c r="AH78" s="2">
        <v>0</v>
      </c>
      <c r="AI78" s="2">
        <v>0</v>
      </c>
    </row>
    <row r="79" spans="1:35" x14ac:dyDescent="0.25">
      <c r="A79" s="2" t="s">
        <v>92</v>
      </c>
      <c r="B79" s="2">
        <v>0</v>
      </c>
      <c r="C79" s="3" t="s">
        <v>15</v>
      </c>
      <c r="AF79" s="2" t="s">
        <v>12</v>
      </c>
      <c r="AG79" s="2" t="s">
        <v>11</v>
      </c>
      <c r="AH79" s="2">
        <v>0</v>
      </c>
      <c r="AI79" s="2">
        <v>0</v>
      </c>
    </row>
    <row r="80" spans="1:35" x14ac:dyDescent="0.25">
      <c r="A80" s="2" t="s">
        <v>24</v>
      </c>
      <c r="B80" s="2">
        <v>0</v>
      </c>
      <c r="C80" s="2">
        <v>0</v>
      </c>
      <c r="AF80" s="2" t="s">
        <v>12</v>
      </c>
      <c r="AG80" s="2" t="s">
        <v>11</v>
      </c>
      <c r="AH80" s="2">
        <v>0</v>
      </c>
      <c r="AI80" s="3" t="s">
        <v>15</v>
      </c>
    </row>
    <row r="81" spans="1:35" x14ac:dyDescent="0.25">
      <c r="A81" s="2" t="s">
        <v>92</v>
      </c>
      <c r="B81" s="3" t="s">
        <v>15</v>
      </c>
      <c r="C81" s="3" t="s">
        <v>15</v>
      </c>
      <c r="AF81" s="2" t="s">
        <v>12</v>
      </c>
      <c r="AG81" s="2" t="s">
        <v>28</v>
      </c>
      <c r="AH81" s="3" t="s">
        <v>15</v>
      </c>
      <c r="AI81" s="3" t="s">
        <v>16</v>
      </c>
    </row>
    <row r="82" spans="1:35" x14ac:dyDescent="0.25">
      <c r="A82" s="2" t="s">
        <v>92</v>
      </c>
      <c r="B82" s="2">
        <v>0</v>
      </c>
      <c r="C82" s="2">
        <v>0</v>
      </c>
      <c r="AF82" s="2" t="s">
        <v>12</v>
      </c>
      <c r="AG82" s="2" t="s">
        <v>11</v>
      </c>
      <c r="AH82" s="2">
        <v>0</v>
      </c>
      <c r="AI82" s="3" t="s">
        <v>15</v>
      </c>
    </row>
    <row r="83" spans="1:35" x14ac:dyDescent="0.25">
      <c r="A83" s="2" t="s">
        <v>92</v>
      </c>
      <c r="B83" s="2">
        <v>0</v>
      </c>
      <c r="C83" s="2">
        <v>0</v>
      </c>
      <c r="AF83" s="2" t="s">
        <v>30</v>
      </c>
      <c r="AG83" s="2" t="s">
        <v>11</v>
      </c>
      <c r="AH83" s="2">
        <v>0</v>
      </c>
      <c r="AI83" s="2">
        <v>0</v>
      </c>
    </row>
    <row r="84" spans="1:35" x14ac:dyDescent="0.25">
      <c r="A84" s="2" t="s">
        <v>92</v>
      </c>
      <c r="B84" s="2">
        <v>0</v>
      </c>
      <c r="C84" s="2">
        <v>0</v>
      </c>
      <c r="AF84" s="2" t="s">
        <v>12</v>
      </c>
      <c r="AG84" s="2" t="s">
        <v>22</v>
      </c>
      <c r="AH84" s="3" t="s">
        <v>16</v>
      </c>
      <c r="AI84" s="3" t="s">
        <v>16</v>
      </c>
    </row>
    <row r="85" spans="1:35" x14ac:dyDescent="0.25">
      <c r="A85" s="2" t="s">
        <v>24</v>
      </c>
      <c r="B85" s="3" t="s">
        <v>16</v>
      </c>
      <c r="C85" s="2" t="s">
        <v>27</v>
      </c>
      <c r="AF85" s="2" t="s">
        <v>12</v>
      </c>
      <c r="AG85" s="2" t="s">
        <v>28</v>
      </c>
      <c r="AH85" s="2">
        <v>0</v>
      </c>
      <c r="AI85" s="3" t="s">
        <v>16</v>
      </c>
    </row>
    <row r="86" spans="1:35" x14ac:dyDescent="0.25">
      <c r="A86" s="2" t="s">
        <v>24</v>
      </c>
      <c r="B86" s="2">
        <v>0</v>
      </c>
      <c r="C86" s="3" t="s">
        <v>15</v>
      </c>
      <c r="AF86" s="2" t="s">
        <v>12</v>
      </c>
      <c r="AG86" s="2" t="s">
        <v>28</v>
      </c>
      <c r="AH86" s="2">
        <v>0</v>
      </c>
      <c r="AI86" s="2">
        <v>0</v>
      </c>
    </row>
    <row r="87" spans="1:35" x14ac:dyDescent="0.25">
      <c r="A87" s="2" t="s">
        <v>92</v>
      </c>
      <c r="B87" s="2">
        <v>0</v>
      </c>
      <c r="C87" s="3" t="s">
        <v>16</v>
      </c>
      <c r="AF87" s="2" t="s">
        <v>12</v>
      </c>
      <c r="AG87" s="2" t="s">
        <v>18</v>
      </c>
      <c r="AH87" s="3" t="s">
        <v>15</v>
      </c>
      <c r="AI87" s="3" t="s">
        <v>15</v>
      </c>
    </row>
    <row r="88" spans="1:35" x14ac:dyDescent="0.25">
      <c r="A88" s="2" t="s">
        <v>24</v>
      </c>
      <c r="B88" s="2">
        <v>0</v>
      </c>
      <c r="C88" s="3" t="s">
        <v>16</v>
      </c>
      <c r="AF88" s="2" t="s">
        <v>30</v>
      </c>
      <c r="AG88" s="2" t="s">
        <v>22</v>
      </c>
      <c r="AH88" s="2">
        <v>0</v>
      </c>
      <c r="AI88" s="3" t="s">
        <v>15</v>
      </c>
    </row>
    <row r="89" spans="1:35" x14ac:dyDescent="0.25">
      <c r="A89" s="2" t="s">
        <v>24</v>
      </c>
      <c r="B89" s="2">
        <v>0</v>
      </c>
      <c r="C89" s="2">
        <v>0</v>
      </c>
      <c r="AF89" s="2" t="s">
        <v>12</v>
      </c>
      <c r="AG89" s="2" t="s">
        <v>11</v>
      </c>
      <c r="AH89" s="2">
        <v>0</v>
      </c>
      <c r="AI89" s="2">
        <v>0</v>
      </c>
    </row>
    <row r="90" spans="1:35" x14ac:dyDescent="0.25">
      <c r="A90" s="2" t="s">
        <v>24</v>
      </c>
      <c r="B90" s="2">
        <v>0</v>
      </c>
      <c r="C90" s="2">
        <v>0</v>
      </c>
      <c r="AF90" s="2" t="s">
        <v>12</v>
      </c>
      <c r="AG90" s="2" t="s">
        <v>11</v>
      </c>
      <c r="AH90" s="2">
        <v>0</v>
      </c>
      <c r="AI90" s="2">
        <v>0</v>
      </c>
    </row>
    <row r="91" spans="1:35" x14ac:dyDescent="0.25">
      <c r="A91" s="2" t="s">
        <v>92</v>
      </c>
      <c r="B91" s="3" t="s">
        <v>15</v>
      </c>
      <c r="C91" s="2">
        <v>0</v>
      </c>
      <c r="AF91" s="2" t="s">
        <v>30</v>
      </c>
      <c r="AG91" s="2" t="s">
        <v>11</v>
      </c>
      <c r="AH91" s="2">
        <v>0</v>
      </c>
      <c r="AI91" s="3" t="s">
        <v>15</v>
      </c>
    </row>
    <row r="92" spans="1:35" x14ac:dyDescent="0.25">
      <c r="A92" s="2" t="s">
        <v>24</v>
      </c>
      <c r="B92" s="2">
        <v>0</v>
      </c>
      <c r="C92" s="2">
        <v>0</v>
      </c>
      <c r="AF92" s="2" t="s">
        <v>12</v>
      </c>
      <c r="AG92" s="2" t="s">
        <v>28</v>
      </c>
      <c r="AH92" s="2">
        <v>0</v>
      </c>
      <c r="AI92" s="2">
        <v>0</v>
      </c>
    </row>
    <row r="93" spans="1:35" x14ac:dyDescent="0.25">
      <c r="A93" s="2" t="s">
        <v>24</v>
      </c>
      <c r="B93" s="2">
        <v>0</v>
      </c>
      <c r="C93" s="3" t="s">
        <v>16</v>
      </c>
      <c r="AF93" s="2" t="s">
        <v>12</v>
      </c>
      <c r="AG93" s="2" t="s">
        <v>11</v>
      </c>
      <c r="AH93" s="2">
        <v>0</v>
      </c>
      <c r="AI93" s="3" t="s">
        <v>16</v>
      </c>
    </row>
    <row r="94" spans="1:35" x14ac:dyDescent="0.25">
      <c r="A94" s="2" t="s">
        <v>92</v>
      </c>
      <c r="B94" s="2">
        <v>0</v>
      </c>
      <c r="C94" s="3" t="s">
        <v>15</v>
      </c>
      <c r="AF94" s="2" t="s">
        <v>12</v>
      </c>
      <c r="AG94" s="2" t="s">
        <v>11</v>
      </c>
      <c r="AH94" s="2">
        <v>0</v>
      </c>
      <c r="AI94" s="2">
        <v>0</v>
      </c>
    </row>
    <row r="95" spans="1:35" x14ac:dyDescent="0.25">
      <c r="A95" s="2" t="s">
        <v>92</v>
      </c>
      <c r="B95" s="2">
        <v>0</v>
      </c>
      <c r="C95" s="2">
        <v>0</v>
      </c>
      <c r="AF95" s="2" t="s">
        <v>12</v>
      </c>
      <c r="AG95" s="2" t="s">
        <v>28</v>
      </c>
      <c r="AH95" s="2">
        <v>0</v>
      </c>
      <c r="AI95" s="2">
        <v>0</v>
      </c>
    </row>
    <row r="96" spans="1:35" x14ac:dyDescent="0.25">
      <c r="A96" s="2" t="s">
        <v>92</v>
      </c>
      <c r="B96" s="2">
        <v>0</v>
      </c>
      <c r="C96" s="2">
        <v>0</v>
      </c>
      <c r="AF96" s="2" t="s">
        <v>12</v>
      </c>
      <c r="AG96" s="2" t="s">
        <v>11</v>
      </c>
      <c r="AH96" s="2">
        <v>0</v>
      </c>
      <c r="AI96" s="2" t="s">
        <v>32</v>
      </c>
    </row>
    <row r="97" spans="1:35" x14ac:dyDescent="0.25">
      <c r="A97" s="2" t="s">
        <v>24</v>
      </c>
      <c r="B97" s="2">
        <v>0</v>
      </c>
      <c r="C97" s="3" t="s">
        <v>15</v>
      </c>
      <c r="AF97" s="2" t="s">
        <v>12</v>
      </c>
      <c r="AG97" s="2" t="s">
        <v>22</v>
      </c>
      <c r="AH97" s="3" t="s">
        <v>15</v>
      </c>
      <c r="AI97" s="3" t="s">
        <v>15</v>
      </c>
    </row>
    <row r="98" spans="1:35" x14ac:dyDescent="0.25">
      <c r="A98" s="2" t="s">
        <v>24</v>
      </c>
      <c r="B98" s="2">
        <v>0</v>
      </c>
      <c r="C98" s="2">
        <v>0</v>
      </c>
      <c r="AF98" s="2" t="s">
        <v>12</v>
      </c>
      <c r="AG98" s="2" t="s">
        <v>28</v>
      </c>
      <c r="AH98" s="2">
        <v>0</v>
      </c>
      <c r="AI98" s="3" t="s">
        <v>16</v>
      </c>
    </row>
    <row r="99" spans="1:35" x14ac:dyDescent="0.25">
      <c r="A99" s="2" t="s">
        <v>24</v>
      </c>
      <c r="B99" s="2">
        <v>0</v>
      </c>
      <c r="C99" s="2">
        <v>0</v>
      </c>
      <c r="AF99" s="2" t="s">
        <v>12</v>
      </c>
      <c r="AG99" s="2" t="s">
        <v>22</v>
      </c>
      <c r="AH99" s="2">
        <v>0</v>
      </c>
      <c r="AI99" s="3" t="s">
        <v>15</v>
      </c>
    </row>
    <row r="100" spans="1:35" x14ac:dyDescent="0.25">
      <c r="A100" s="2" t="s">
        <v>92</v>
      </c>
      <c r="B100" s="2">
        <v>0</v>
      </c>
      <c r="C100" s="3" t="s">
        <v>15</v>
      </c>
      <c r="AF100" s="2" t="s">
        <v>12</v>
      </c>
      <c r="AG100" s="2" t="s">
        <v>11</v>
      </c>
      <c r="AH100" s="2">
        <v>0</v>
      </c>
      <c r="AI100" s="2">
        <v>0</v>
      </c>
    </row>
    <row r="101" spans="1:35" x14ac:dyDescent="0.25">
      <c r="A101" s="2" t="s">
        <v>92</v>
      </c>
      <c r="B101" s="2">
        <v>0</v>
      </c>
      <c r="C101" s="3" t="s">
        <v>15</v>
      </c>
      <c r="AF101" s="2" t="s">
        <v>30</v>
      </c>
      <c r="AG101" s="2" t="s">
        <v>22</v>
      </c>
      <c r="AH101" s="2">
        <v>0</v>
      </c>
      <c r="AI101" s="3" t="s">
        <v>15</v>
      </c>
    </row>
    <row r="102" spans="1:35" x14ac:dyDescent="0.25">
      <c r="A102" s="2" t="s">
        <v>24</v>
      </c>
      <c r="B102" s="2">
        <v>0</v>
      </c>
      <c r="C102" s="2">
        <v>0</v>
      </c>
      <c r="AF102" s="2" t="s">
        <v>12</v>
      </c>
      <c r="AG102" s="2" t="s">
        <v>11</v>
      </c>
      <c r="AH102" s="2">
        <v>0</v>
      </c>
      <c r="AI102" s="2">
        <v>0</v>
      </c>
    </row>
    <row r="103" spans="1:35" x14ac:dyDescent="0.25">
      <c r="A103" s="2" t="s">
        <v>92</v>
      </c>
      <c r="B103" s="2">
        <v>0</v>
      </c>
      <c r="C103" s="2">
        <v>0</v>
      </c>
      <c r="AF103" s="2" t="s">
        <v>12</v>
      </c>
      <c r="AG103" s="2" t="s">
        <v>22</v>
      </c>
      <c r="AH103" s="2">
        <v>0</v>
      </c>
      <c r="AI103" s="2">
        <v>0</v>
      </c>
    </row>
    <row r="104" spans="1:35" x14ac:dyDescent="0.25">
      <c r="A104" s="2" t="s">
        <v>24</v>
      </c>
      <c r="B104" s="2">
        <v>0</v>
      </c>
      <c r="C104" s="2">
        <v>0</v>
      </c>
      <c r="AF104" s="2" t="s">
        <v>12</v>
      </c>
      <c r="AG104" s="2" t="s">
        <v>22</v>
      </c>
      <c r="AH104" s="2">
        <v>0</v>
      </c>
      <c r="AI104" s="3" t="s">
        <v>15</v>
      </c>
    </row>
    <row r="105" spans="1:35" x14ac:dyDescent="0.25">
      <c r="A105" s="2" t="s">
        <v>24</v>
      </c>
      <c r="B105" s="2">
        <v>0</v>
      </c>
      <c r="C105" s="3" t="s">
        <v>15</v>
      </c>
      <c r="AF105" s="2" t="s">
        <v>12</v>
      </c>
      <c r="AG105" s="2" t="s">
        <v>11</v>
      </c>
      <c r="AH105" s="2">
        <v>0</v>
      </c>
      <c r="AI105" s="3" t="s">
        <v>15</v>
      </c>
    </row>
    <row r="106" spans="1:35" x14ac:dyDescent="0.25">
      <c r="A106" s="2" t="s">
        <v>24</v>
      </c>
      <c r="B106" s="2">
        <v>0</v>
      </c>
      <c r="C106" s="2">
        <v>0</v>
      </c>
      <c r="AF106" s="2" t="s">
        <v>30</v>
      </c>
      <c r="AG106" s="2" t="s">
        <v>11</v>
      </c>
      <c r="AH106" s="2">
        <v>0</v>
      </c>
      <c r="AI106" s="3" t="s">
        <v>15</v>
      </c>
    </row>
    <row r="107" spans="1:35" x14ac:dyDescent="0.25">
      <c r="A107" s="2" t="s">
        <v>24</v>
      </c>
      <c r="B107" s="2">
        <v>0</v>
      </c>
      <c r="C107" s="3" t="s">
        <v>15</v>
      </c>
      <c r="AF107" s="2" t="s">
        <v>12</v>
      </c>
      <c r="AG107" s="2" t="s">
        <v>22</v>
      </c>
      <c r="AH107" s="2">
        <v>0</v>
      </c>
      <c r="AI107" s="3" t="s">
        <v>15</v>
      </c>
    </row>
    <row r="108" spans="1:35" x14ac:dyDescent="0.25">
      <c r="A108" s="2" t="s">
        <v>24</v>
      </c>
      <c r="B108" s="2">
        <v>0</v>
      </c>
      <c r="C108" s="3" t="s">
        <v>15</v>
      </c>
      <c r="AF108" s="2" t="s">
        <v>12</v>
      </c>
      <c r="AG108" s="2" t="s">
        <v>11</v>
      </c>
      <c r="AH108" s="2">
        <v>0</v>
      </c>
      <c r="AI108" s="2">
        <v>0</v>
      </c>
    </row>
    <row r="109" spans="1:35" x14ac:dyDescent="0.25">
      <c r="A109" s="2" t="s">
        <v>24</v>
      </c>
      <c r="B109" s="2">
        <v>0</v>
      </c>
      <c r="C109" s="2">
        <v>0</v>
      </c>
      <c r="AF109" s="2" t="s">
        <v>30</v>
      </c>
      <c r="AG109" s="2" t="s">
        <v>37</v>
      </c>
      <c r="AH109" s="2">
        <v>0</v>
      </c>
      <c r="AI109" s="2">
        <v>0</v>
      </c>
    </row>
    <row r="110" spans="1:35" x14ac:dyDescent="0.25">
      <c r="A110" s="2" t="s">
        <v>92</v>
      </c>
      <c r="B110" s="2">
        <v>0</v>
      </c>
      <c r="C110" s="3" t="s">
        <v>15</v>
      </c>
      <c r="AF110" s="2" t="s">
        <v>12</v>
      </c>
      <c r="AG110" s="2" t="s">
        <v>18</v>
      </c>
      <c r="AH110" s="2">
        <v>0</v>
      </c>
      <c r="AI110" s="2">
        <v>0</v>
      </c>
    </row>
    <row r="111" spans="1:35" x14ac:dyDescent="0.25">
      <c r="A111" s="2" t="s">
        <v>24</v>
      </c>
      <c r="B111" s="2">
        <v>0</v>
      </c>
      <c r="C111" s="3" t="s">
        <v>16</v>
      </c>
      <c r="AF111" s="2" t="s">
        <v>12</v>
      </c>
      <c r="AG111" s="2" t="s">
        <v>11</v>
      </c>
      <c r="AH111" s="2">
        <v>0</v>
      </c>
      <c r="AI111" s="3" t="s">
        <v>16</v>
      </c>
    </row>
    <row r="112" spans="1:35" x14ac:dyDescent="0.25">
      <c r="A112" s="2" t="s">
        <v>92</v>
      </c>
      <c r="B112" s="2">
        <v>0</v>
      </c>
      <c r="C112" s="2" t="s">
        <v>32</v>
      </c>
      <c r="AF112" s="2" t="s">
        <v>12</v>
      </c>
      <c r="AG112" s="2" t="s">
        <v>11</v>
      </c>
      <c r="AH112" s="2">
        <v>0</v>
      </c>
      <c r="AI112" s="2">
        <v>0</v>
      </c>
    </row>
    <row r="113" spans="1:35" x14ac:dyDescent="0.25">
      <c r="A113" s="2" t="s">
        <v>24</v>
      </c>
      <c r="B113" s="3" t="s">
        <v>15</v>
      </c>
      <c r="C113" s="3" t="s">
        <v>15</v>
      </c>
      <c r="AF113" s="2" t="s">
        <v>12</v>
      </c>
      <c r="AG113" s="2" t="s">
        <v>11</v>
      </c>
      <c r="AH113" s="2">
        <v>0</v>
      </c>
      <c r="AI113" s="3" t="s">
        <v>16</v>
      </c>
    </row>
    <row r="114" spans="1:35" x14ac:dyDescent="0.25">
      <c r="A114" s="2" t="s">
        <v>24</v>
      </c>
      <c r="B114" s="3" t="s">
        <v>15</v>
      </c>
      <c r="C114" s="2">
        <v>0</v>
      </c>
      <c r="AF114" s="2" t="s">
        <v>30</v>
      </c>
      <c r="AG114" s="2" t="s">
        <v>11</v>
      </c>
      <c r="AH114" s="3" t="s">
        <v>15</v>
      </c>
      <c r="AI114" s="3" t="s">
        <v>16</v>
      </c>
    </row>
    <row r="115" spans="1:35" x14ac:dyDescent="0.25">
      <c r="A115" s="2" t="s">
        <v>24</v>
      </c>
      <c r="B115" s="2">
        <v>0</v>
      </c>
      <c r="C115" s="2">
        <v>0</v>
      </c>
      <c r="AF115" s="2" t="s">
        <v>12</v>
      </c>
      <c r="AG115" s="2" t="s">
        <v>18</v>
      </c>
      <c r="AH115" s="2">
        <v>0</v>
      </c>
      <c r="AI115" s="2">
        <v>0</v>
      </c>
    </row>
    <row r="116" spans="1:35" x14ac:dyDescent="0.25">
      <c r="A116" s="2" t="s">
        <v>92</v>
      </c>
      <c r="B116" s="2">
        <v>0</v>
      </c>
      <c r="C116" s="3" t="s">
        <v>15</v>
      </c>
      <c r="AF116" s="2" t="s">
        <v>12</v>
      </c>
      <c r="AG116" s="2" t="s">
        <v>11</v>
      </c>
      <c r="AH116" s="2">
        <v>0</v>
      </c>
      <c r="AI116" s="2">
        <v>0</v>
      </c>
    </row>
    <row r="117" spans="1:35" x14ac:dyDescent="0.25">
      <c r="A117" s="2" t="s">
        <v>24</v>
      </c>
      <c r="B117" s="2">
        <v>0</v>
      </c>
      <c r="C117" s="2">
        <v>0</v>
      </c>
      <c r="AF117" s="2" t="s">
        <v>12</v>
      </c>
      <c r="AG117" s="2" t="s">
        <v>22</v>
      </c>
      <c r="AH117" s="2">
        <v>0</v>
      </c>
      <c r="AI117" s="2">
        <v>0</v>
      </c>
    </row>
    <row r="118" spans="1:35" x14ac:dyDescent="0.25">
      <c r="A118" s="2" t="s">
        <v>24</v>
      </c>
      <c r="B118" s="2">
        <v>0</v>
      </c>
      <c r="C118" s="2" t="s">
        <v>26</v>
      </c>
      <c r="AF118" s="2" t="s">
        <v>30</v>
      </c>
      <c r="AG118" s="2" t="s">
        <v>11</v>
      </c>
      <c r="AH118" s="2">
        <v>0</v>
      </c>
      <c r="AI118" s="3" t="s">
        <v>15</v>
      </c>
    </row>
    <row r="119" spans="1:35" x14ac:dyDescent="0.25">
      <c r="A119" s="2" t="s">
        <v>24</v>
      </c>
      <c r="B119" s="2">
        <v>0</v>
      </c>
      <c r="C119" s="2">
        <v>0</v>
      </c>
      <c r="AF119" s="2" t="s">
        <v>30</v>
      </c>
      <c r="AG119" s="2" t="s">
        <v>28</v>
      </c>
      <c r="AH119" s="2">
        <v>0</v>
      </c>
      <c r="AI119" s="2">
        <v>0</v>
      </c>
    </row>
    <row r="120" spans="1:35" x14ac:dyDescent="0.25">
      <c r="A120" s="2" t="s">
        <v>24</v>
      </c>
      <c r="B120" s="2">
        <v>0</v>
      </c>
      <c r="C120" s="3" t="s">
        <v>15</v>
      </c>
      <c r="AF120" s="2" t="s">
        <v>12</v>
      </c>
      <c r="AG120" s="2" t="s">
        <v>28</v>
      </c>
      <c r="AH120" s="2">
        <v>0</v>
      </c>
      <c r="AI120" s="2">
        <v>0</v>
      </c>
    </row>
    <row r="121" spans="1:35" x14ac:dyDescent="0.25">
      <c r="A121" s="2" t="s">
        <v>24</v>
      </c>
      <c r="B121" s="2">
        <v>0</v>
      </c>
      <c r="C121" s="2">
        <v>0</v>
      </c>
      <c r="AF121" s="2" t="s">
        <v>30</v>
      </c>
      <c r="AG121" s="2" t="s">
        <v>18</v>
      </c>
      <c r="AH121" s="2">
        <v>0</v>
      </c>
      <c r="AI121" s="3" t="s">
        <v>15</v>
      </c>
    </row>
    <row r="122" spans="1:35" x14ac:dyDescent="0.25">
      <c r="A122" s="2" t="s">
        <v>92</v>
      </c>
      <c r="B122" s="2">
        <v>0</v>
      </c>
      <c r="C122" s="3" t="s">
        <v>15</v>
      </c>
      <c r="AF122" s="2" t="s">
        <v>12</v>
      </c>
      <c r="AG122" s="2" t="s">
        <v>22</v>
      </c>
      <c r="AH122" s="2">
        <v>0</v>
      </c>
      <c r="AI122" s="2">
        <v>0</v>
      </c>
    </row>
    <row r="123" spans="1:35" x14ac:dyDescent="0.25">
      <c r="A123" s="2" t="s">
        <v>92</v>
      </c>
      <c r="B123" s="2">
        <v>0</v>
      </c>
      <c r="C123" s="2">
        <v>0</v>
      </c>
      <c r="AF123" s="2" t="s">
        <v>12</v>
      </c>
      <c r="AG123" s="2" t="s">
        <v>11</v>
      </c>
      <c r="AH123" s="3" t="s">
        <v>15</v>
      </c>
      <c r="AI123" s="2">
        <v>0</v>
      </c>
    </row>
    <row r="124" spans="1:35" x14ac:dyDescent="0.25">
      <c r="A124" s="2" t="s">
        <v>24</v>
      </c>
      <c r="B124" s="3" t="s">
        <v>15</v>
      </c>
      <c r="C124" s="3" t="s">
        <v>15</v>
      </c>
      <c r="AF124" s="2" t="s">
        <v>12</v>
      </c>
      <c r="AG124" s="2" t="s">
        <v>11</v>
      </c>
      <c r="AH124" s="3" t="s">
        <v>15</v>
      </c>
      <c r="AI124" s="2" t="s">
        <v>27</v>
      </c>
    </row>
    <row r="125" spans="1:35" x14ac:dyDescent="0.25">
      <c r="A125" s="2" t="s">
        <v>92</v>
      </c>
      <c r="B125" s="2">
        <v>0</v>
      </c>
      <c r="C125" s="2">
        <v>0</v>
      </c>
      <c r="AF125" s="2" t="s">
        <v>12</v>
      </c>
      <c r="AG125" s="2" t="s">
        <v>18</v>
      </c>
      <c r="AH125" s="2">
        <v>0</v>
      </c>
      <c r="AI125" s="2">
        <v>0</v>
      </c>
    </row>
    <row r="126" spans="1:35" x14ac:dyDescent="0.25">
      <c r="A126" s="2" t="s">
        <v>92</v>
      </c>
      <c r="B126" s="2">
        <v>0</v>
      </c>
      <c r="C126" s="2" t="s">
        <v>38</v>
      </c>
      <c r="AF126" s="2" t="s">
        <v>12</v>
      </c>
      <c r="AG126" s="2" t="s">
        <v>11</v>
      </c>
      <c r="AH126" s="3" t="s">
        <v>15</v>
      </c>
      <c r="AI126" s="3" t="s">
        <v>15</v>
      </c>
    </row>
    <row r="127" spans="1:35" x14ac:dyDescent="0.25">
      <c r="A127" s="2" t="s">
        <v>92</v>
      </c>
      <c r="B127" s="2">
        <v>0</v>
      </c>
      <c r="C127" s="3" t="s">
        <v>15</v>
      </c>
      <c r="AF127" s="2" t="s">
        <v>30</v>
      </c>
      <c r="AG127" s="2" t="s">
        <v>18</v>
      </c>
      <c r="AH127" s="2">
        <v>0</v>
      </c>
      <c r="AI127" s="3" t="s">
        <v>15</v>
      </c>
    </row>
    <row r="128" spans="1:35" x14ac:dyDescent="0.25">
      <c r="A128" s="2" t="s">
        <v>24</v>
      </c>
      <c r="B128" s="2">
        <v>0</v>
      </c>
      <c r="C128" s="3" t="s">
        <v>15</v>
      </c>
      <c r="AF128" s="2" t="s">
        <v>12</v>
      </c>
      <c r="AG128" s="2" t="s">
        <v>22</v>
      </c>
      <c r="AH128" s="2">
        <v>0</v>
      </c>
      <c r="AI128" s="3" t="s">
        <v>15</v>
      </c>
    </row>
    <row r="129" spans="1:35" x14ac:dyDescent="0.25">
      <c r="A129" s="2" t="s">
        <v>24</v>
      </c>
      <c r="B129" s="2">
        <v>0</v>
      </c>
      <c r="C129" s="2">
        <v>0</v>
      </c>
      <c r="AF129" s="2" t="s">
        <v>12</v>
      </c>
      <c r="AG129" s="2" t="s">
        <v>11</v>
      </c>
      <c r="AH129" s="2">
        <v>0</v>
      </c>
      <c r="AI129" s="2" t="s">
        <v>27</v>
      </c>
    </row>
    <row r="130" spans="1:35" x14ac:dyDescent="0.25">
      <c r="A130" s="2" t="s">
        <v>24</v>
      </c>
      <c r="B130" s="3" t="s">
        <v>15</v>
      </c>
      <c r="C130" s="3" t="s">
        <v>16</v>
      </c>
      <c r="AF130" s="2" t="s">
        <v>12</v>
      </c>
      <c r="AG130" s="2" t="s">
        <v>18</v>
      </c>
      <c r="AH130" s="2">
        <v>0</v>
      </c>
      <c r="AI130" s="2">
        <v>0</v>
      </c>
    </row>
    <row r="131" spans="1:35" x14ac:dyDescent="0.25">
      <c r="A131" s="2" t="s">
        <v>92</v>
      </c>
      <c r="B131" s="2">
        <v>0</v>
      </c>
      <c r="C131" s="2">
        <v>0</v>
      </c>
      <c r="AF131" s="2" t="s">
        <v>12</v>
      </c>
      <c r="AG131" s="2" t="s">
        <v>37</v>
      </c>
      <c r="AH131" s="3" t="s">
        <v>15</v>
      </c>
      <c r="AI131" s="3" t="s">
        <v>15</v>
      </c>
    </row>
    <row r="132" spans="1:35" x14ac:dyDescent="0.25">
      <c r="A132" s="2" t="s">
        <v>24</v>
      </c>
      <c r="B132" s="2">
        <v>0</v>
      </c>
      <c r="C132" s="2">
        <v>0</v>
      </c>
      <c r="AF132" s="2" t="s">
        <v>12</v>
      </c>
      <c r="AG132" s="2" t="s">
        <v>11</v>
      </c>
      <c r="AH132" s="2">
        <v>0</v>
      </c>
      <c r="AI132" s="3" t="s">
        <v>15</v>
      </c>
    </row>
    <row r="133" spans="1:35" x14ac:dyDescent="0.25">
      <c r="A133" s="2" t="s">
        <v>24</v>
      </c>
      <c r="B133" s="2">
        <v>0</v>
      </c>
      <c r="C133" s="2">
        <v>0</v>
      </c>
      <c r="AF133" s="2" t="s">
        <v>12</v>
      </c>
      <c r="AG133" s="2" t="s">
        <v>11</v>
      </c>
      <c r="AH133" s="2">
        <v>0</v>
      </c>
      <c r="AI133" s="2">
        <v>0</v>
      </c>
    </row>
    <row r="134" spans="1:35" x14ac:dyDescent="0.25">
      <c r="A134" s="2" t="s">
        <v>24</v>
      </c>
      <c r="B134" s="2">
        <v>0</v>
      </c>
      <c r="C134" s="2">
        <v>0</v>
      </c>
      <c r="AF134" s="2" t="s">
        <v>12</v>
      </c>
      <c r="AG134" s="2" t="s">
        <v>28</v>
      </c>
      <c r="AH134" s="2">
        <v>0</v>
      </c>
      <c r="AI134" s="2">
        <v>0</v>
      </c>
    </row>
    <row r="135" spans="1:35" x14ac:dyDescent="0.25">
      <c r="A135" s="2" t="s">
        <v>24</v>
      </c>
      <c r="B135" s="2">
        <v>0</v>
      </c>
      <c r="C135" s="2" t="s">
        <v>26</v>
      </c>
      <c r="AF135" s="2" t="s">
        <v>12</v>
      </c>
      <c r="AG135" s="2" t="s">
        <v>22</v>
      </c>
      <c r="AH135" s="2">
        <v>0</v>
      </c>
      <c r="AI135" s="3" t="s">
        <v>15</v>
      </c>
    </row>
    <row r="136" spans="1:35" x14ac:dyDescent="0.25">
      <c r="A136" s="2" t="s">
        <v>24</v>
      </c>
      <c r="B136" s="2">
        <v>0</v>
      </c>
      <c r="C136" s="2">
        <v>0</v>
      </c>
      <c r="AF136" s="2" t="s">
        <v>12</v>
      </c>
      <c r="AG136" s="2" t="s">
        <v>22</v>
      </c>
      <c r="AH136" s="2">
        <v>0</v>
      </c>
      <c r="AI136" s="2">
        <v>0</v>
      </c>
    </row>
    <row r="137" spans="1:35" x14ac:dyDescent="0.25">
      <c r="A137" s="2" t="s">
        <v>24</v>
      </c>
      <c r="B137" s="2">
        <v>0</v>
      </c>
      <c r="C137" s="2">
        <v>0</v>
      </c>
      <c r="AF137" s="2" t="s">
        <v>12</v>
      </c>
      <c r="AG137" s="2" t="s">
        <v>11</v>
      </c>
      <c r="AH137" s="2">
        <v>0</v>
      </c>
      <c r="AI137" s="3" t="s">
        <v>15</v>
      </c>
    </row>
    <row r="138" spans="1:35" x14ac:dyDescent="0.25">
      <c r="A138" s="2" t="s">
        <v>92</v>
      </c>
      <c r="B138" s="2">
        <v>0</v>
      </c>
      <c r="C138" s="2">
        <v>0</v>
      </c>
      <c r="AF138" s="2" t="s">
        <v>12</v>
      </c>
      <c r="AG138" s="2" t="s">
        <v>22</v>
      </c>
      <c r="AH138" s="2">
        <v>0</v>
      </c>
      <c r="AI138" s="2">
        <v>0</v>
      </c>
    </row>
    <row r="139" spans="1:35" x14ac:dyDescent="0.25">
      <c r="A139" s="2" t="s">
        <v>92</v>
      </c>
      <c r="B139" s="2">
        <v>0</v>
      </c>
      <c r="C139" s="2">
        <v>0</v>
      </c>
      <c r="AF139" s="2" t="s">
        <v>12</v>
      </c>
      <c r="AG139" s="2" t="s">
        <v>11</v>
      </c>
      <c r="AH139" s="2">
        <v>0</v>
      </c>
      <c r="AI139" s="2">
        <v>0</v>
      </c>
    </row>
    <row r="140" spans="1:35" x14ac:dyDescent="0.25">
      <c r="A140" s="2" t="s">
        <v>24</v>
      </c>
      <c r="B140" s="2">
        <v>0</v>
      </c>
      <c r="C140" s="3" t="s">
        <v>15</v>
      </c>
      <c r="AF140" s="2" t="s">
        <v>30</v>
      </c>
      <c r="AG140" s="2" t="s">
        <v>11</v>
      </c>
      <c r="AH140" s="3" t="s">
        <v>15</v>
      </c>
      <c r="AI140" s="2" t="s">
        <v>26</v>
      </c>
    </row>
    <row r="141" spans="1:35" x14ac:dyDescent="0.25">
      <c r="A141" s="2" t="s">
        <v>24</v>
      </c>
      <c r="B141" s="3" t="s">
        <v>15</v>
      </c>
      <c r="C141" s="2">
        <v>0</v>
      </c>
      <c r="AF141" s="2" t="s">
        <v>30</v>
      </c>
      <c r="AG141" s="2" t="s">
        <v>18</v>
      </c>
      <c r="AH141" s="2">
        <v>0</v>
      </c>
      <c r="AI141" s="2">
        <v>0</v>
      </c>
    </row>
    <row r="142" spans="1:35" x14ac:dyDescent="0.25">
      <c r="A142" s="2" t="s">
        <v>24</v>
      </c>
      <c r="B142" s="2">
        <v>0</v>
      </c>
      <c r="C142" s="2" t="s">
        <v>26</v>
      </c>
      <c r="AF142" s="2" t="s">
        <v>30</v>
      </c>
      <c r="AG142" s="2" t="s">
        <v>22</v>
      </c>
      <c r="AH142" s="2">
        <v>0</v>
      </c>
      <c r="AI142" s="3" t="s">
        <v>15</v>
      </c>
    </row>
    <row r="143" spans="1:35" x14ac:dyDescent="0.25">
      <c r="A143" s="2" t="s">
        <v>24</v>
      </c>
      <c r="B143" s="3" t="s">
        <v>15</v>
      </c>
      <c r="C143" s="3" t="s">
        <v>16</v>
      </c>
      <c r="AF143" s="2" t="s">
        <v>30</v>
      </c>
      <c r="AG143" s="2" t="s">
        <v>22</v>
      </c>
      <c r="AH143" s="2">
        <v>0</v>
      </c>
      <c r="AI143" s="2" t="s">
        <v>32</v>
      </c>
    </row>
    <row r="144" spans="1:35" x14ac:dyDescent="0.25">
      <c r="A144" s="2" t="s">
        <v>24</v>
      </c>
      <c r="B144" s="3" t="s">
        <v>15</v>
      </c>
      <c r="C144" s="3" t="s">
        <v>15</v>
      </c>
      <c r="AF144" s="2" t="s">
        <v>30</v>
      </c>
      <c r="AG144" s="2" t="s">
        <v>18</v>
      </c>
      <c r="AH144" s="2">
        <v>0</v>
      </c>
      <c r="AI144" s="2">
        <v>0</v>
      </c>
    </row>
    <row r="145" spans="1:35" x14ac:dyDescent="0.25">
      <c r="A145" s="2" t="s">
        <v>24</v>
      </c>
      <c r="B145" s="2">
        <v>0</v>
      </c>
      <c r="C145" s="2">
        <v>0</v>
      </c>
      <c r="AF145" s="2" t="s">
        <v>30</v>
      </c>
      <c r="AG145" s="2" t="s">
        <v>37</v>
      </c>
      <c r="AH145" s="3" t="s">
        <v>15</v>
      </c>
      <c r="AI145" s="2" t="s">
        <v>32</v>
      </c>
    </row>
    <row r="146" spans="1:35" x14ac:dyDescent="0.25">
      <c r="A146" s="2" t="s">
        <v>24</v>
      </c>
      <c r="B146" s="2">
        <v>0</v>
      </c>
      <c r="C146" s="2">
        <v>0</v>
      </c>
      <c r="AF146" s="2" t="s">
        <v>12</v>
      </c>
      <c r="AG146" s="2" t="s">
        <v>18</v>
      </c>
      <c r="AH146" s="2">
        <v>0</v>
      </c>
      <c r="AI146" s="2">
        <v>0</v>
      </c>
    </row>
    <row r="147" spans="1:35" x14ac:dyDescent="0.25">
      <c r="A147" s="2" t="s">
        <v>24</v>
      </c>
      <c r="B147" s="2">
        <v>0</v>
      </c>
      <c r="C147" s="2">
        <v>0</v>
      </c>
      <c r="AF147" s="2" t="s">
        <v>30</v>
      </c>
      <c r="AG147" s="2" t="s">
        <v>11</v>
      </c>
      <c r="AH147" s="3" t="s">
        <v>16</v>
      </c>
      <c r="AI147" s="2" t="s">
        <v>26</v>
      </c>
    </row>
    <row r="148" spans="1:35" x14ac:dyDescent="0.25">
      <c r="A148" s="2" t="s">
        <v>24</v>
      </c>
      <c r="B148" s="2">
        <v>0</v>
      </c>
      <c r="C148" s="2">
        <v>0</v>
      </c>
      <c r="AF148" s="2" t="s">
        <v>30</v>
      </c>
      <c r="AG148" s="2" t="s">
        <v>11</v>
      </c>
      <c r="AH148" s="2">
        <v>0</v>
      </c>
      <c r="AI148" s="3" t="s">
        <v>15</v>
      </c>
    </row>
    <row r="149" spans="1:35" x14ac:dyDescent="0.25">
      <c r="A149" s="2" t="s">
        <v>24</v>
      </c>
      <c r="B149" s="3" t="s">
        <v>15</v>
      </c>
      <c r="C149" s="3" t="s">
        <v>16</v>
      </c>
      <c r="AF149" s="2" t="s">
        <v>30</v>
      </c>
      <c r="AG149" s="2" t="s">
        <v>18</v>
      </c>
      <c r="AH149" s="2">
        <v>0</v>
      </c>
      <c r="AI149" s="3" t="s">
        <v>15</v>
      </c>
    </row>
    <row r="150" spans="1:35" x14ac:dyDescent="0.25">
      <c r="A150" s="2" t="s">
        <v>24</v>
      </c>
      <c r="B150" s="2">
        <v>0</v>
      </c>
      <c r="C150" s="2">
        <v>0</v>
      </c>
      <c r="AF150" s="2" t="s">
        <v>30</v>
      </c>
      <c r="AG150" s="2" t="s">
        <v>18</v>
      </c>
      <c r="AH150" s="3" t="s">
        <v>15</v>
      </c>
      <c r="AI150" s="3" t="s">
        <v>16</v>
      </c>
    </row>
    <row r="151" spans="1:35" x14ac:dyDescent="0.25">
      <c r="A151" s="2" t="s">
        <v>24</v>
      </c>
      <c r="B151" s="3" t="s">
        <v>15</v>
      </c>
      <c r="C151" s="2" t="s">
        <v>26</v>
      </c>
      <c r="AF151" s="2" t="s">
        <v>12</v>
      </c>
      <c r="AG151" s="2" t="s">
        <v>22</v>
      </c>
      <c r="AH151" s="2">
        <v>0</v>
      </c>
      <c r="AI151" s="2">
        <v>0</v>
      </c>
    </row>
    <row r="152" spans="1:35" x14ac:dyDescent="0.25">
      <c r="A152" s="2" t="s">
        <v>24</v>
      </c>
      <c r="B152" s="3" t="s">
        <v>15</v>
      </c>
      <c r="C152" s="3" t="s">
        <v>16</v>
      </c>
      <c r="AF152" s="2" t="s">
        <v>30</v>
      </c>
      <c r="AG152" s="2" t="s">
        <v>11</v>
      </c>
      <c r="AH152" s="2">
        <v>0</v>
      </c>
      <c r="AI152" s="2">
        <v>0</v>
      </c>
    </row>
    <row r="153" spans="1:35" x14ac:dyDescent="0.25">
      <c r="A153" s="2" t="s">
        <v>24</v>
      </c>
      <c r="B153" s="3" t="s">
        <v>16</v>
      </c>
      <c r="C153" s="2" t="s">
        <v>38</v>
      </c>
      <c r="AF153" s="2" t="s">
        <v>30</v>
      </c>
      <c r="AG153" s="2" t="s">
        <v>22</v>
      </c>
      <c r="AH153" s="2">
        <v>0</v>
      </c>
      <c r="AI153" s="2">
        <v>0</v>
      </c>
    </row>
    <row r="154" spans="1:35" x14ac:dyDescent="0.25">
      <c r="A154" s="2" t="s">
        <v>24</v>
      </c>
      <c r="B154" s="2" t="s">
        <v>26</v>
      </c>
      <c r="C154" s="2" t="s">
        <v>27</v>
      </c>
      <c r="AF154" s="2" t="s">
        <v>30</v>
      </c>
      <c r="AG154" s="2" t="s">
        <v>22</v>
      </c>
      <c r="AH154" s="3" t="s">
        <v>15</v>
      </c>
      <c r="AI154" s="2" t="s">
        <v>32</v>
      </c>
    </row>
    <row r="155" spans="1:35" x14ac:dyDescent="0.25">
      <c r="A155" s="2" t="s">
        <v>24</v>
      </c>
      <c r="B155" s="2">
        <v>0</v>
      </c>
      <c r="C155" s="2" t="s">
        <v>26</v>
      </c>
      <c r="AF155" s="2" t="s">
        <v>30</v>
      </c>
      <c r="AG155" s="2" t="s">
        <v>22</v>
      </c>
      <c r="AH155" s="2">
        <v>0</v>
      </c>
      <c r="AI155" s="2">
        <v>0</v>
      </c>
    </row>
    <row r="156" spans="1:35" x14ac:dyDescent="0.25">
      <c r="A156" s="2" t="s">
        <v>92</v>
      </c>
      <c r="B156" s="2">
        <v>0</v>
      </c>
      <c r="C156" s="3" t="s">
        <v>15</v>
      </c>
      <c r="AF156" s="2" t="s">
        <v>30</v>
      </c>
      <c r="AG156" s="2" t="s">
        <v>11</v>
      </c>
      <c r="AH156" s="3" t="s">
        <v>16</v>
      </c>
      <c r="AI156" s="2" t="s">
        <v>32</v>
      </c>
    </row>
    <row r="157" spans="1:35" x14ac:dyDescent="0.25">
      <c r="A157" s="2" t="s">
        <v>24</v>
      </c>
      <c r="B157" s="3" t="s">
        <v>16</v>
      </c>
      <c r="C157" s="2">
        <v>0</v>
      </c>
      <c r="AF157" s="2" t="s">
        <v>30</v>
      </c>
      <c r="AG157" s="2" t="s">
        <v>11</v>
      </c>
      <c r="AH157" s="2">
        <v>0</v>
      </c>
      <c r="AI157" s="2">
        <v>0</v>
      </c>
    </row>
    <row r="158" spans="1:35" x14ac:dyDescent="0.25">
      <c r="A158" s="2" t="s">
        <v>24</v>
      </c>
      <c r="B158" s="2">
        <v>0</v>
      </c>
      <c r="C158" s="2">
        <v>0</v>
      </c>
      <c r="AF158" s="2" t="s">
        <v>30</v>
      </c>
      <c r="AG158" s="2" t="s">
        <v>22</v>
      </c>
      <c r="AH158" s="2">
        <v>0</v>
      </c>
      <c r="AI158" s="3" t="s">
        <v>15</v>
      </c>
    </row>
    <row r="159" spans="1:35" x14ac:dyDescent="0.25">
      <c r="A159" s="2" t="s">
        <v>92</v>
      </c>
      <c r="B159" s="3" t="s">
        <v>15</v>
      </c>
      <c r="C159" s="3" t="s">
        <v>16</v>
      </c>
      <c r="AF159" s="2" t="s">
        <v>12</v>
      </c>
      <c r="AG159" s="2" t="s">
        <v>22</v>
      </c>
      <c r="AH159" s="2">
        <v>0</v>
      </c>
      <c r="AI159" s="3" t="s">
        <v>16</v>
      </c>
    </row>
    <row r="160" spans="1:35" x14ac:dyDescent="0.25">
      <c r="A160" s="2" t="s">
        <v>92</v>
      </c>
      <c r="B160" s="2">
        <v>0</v>
      </c>
      <c r="C160" s="3" t="s">
        <v>15</v>
      </c>
      <c r="AF160" s="2" t="s">
        <v>12</v>
      </c>
      <c r="AG160" s="2" t="s">
        <v>11</v>
      </c>
      <c r="AH160" s="3" t="s">
        <v>16</v>
      </c>
      <c r="AI160" s="2" t="s">
        <v>26</v>
      </c>
    </row>
    <row r="161" spans="1:35" x14ac:dyDescent="0.25">
      <c r="A161" s="2" t="s">
        <v>24</v>
      </c>
      <c r="B161" s="2">
        <v>0</v>
      </c>
      <c r="C161" s="2">
        <v>0</v>
      </c>
      <c r="AF161" s="2" t="s">
        <v>12</v>
      </c>
      <c r="AG161" s="2" t="s">
        <v>22</v>
      </c>
      <c r="AH161" s="3" t="s">
        <v>15</v>
      </c>
      <c r="AI161" s="3" t="s">
        <v>16</v>
      </c>
    </row>
    <row r="162" spans="1:35" x14ac:dyDescent="0.25">
      <c r="A162" s="2" t="s">
        <v>92</v>
      </c>
      <c r="B162" s="2">
        <v>0</v>
      </c>
      <c r="C162" s="2">
        <v>0</v>
      </c>
      <c r="AF162" s="2" t="s">
        <v>12</v>
      </c>
      <c r="AG162" s="2" t="s">
        <v>11</v>
      </c>
      <c r="AH162" s="3" t="s">
        <v>15</v>
      </c>
      <c r="AI162" s="2" t="s">
        <v>26</v>
      </c>
    </row>
    <row r="163" spans="1:35" x14ac:dyDescent="0.25">
      <c r="A163" s="2" t="s">
        <v>92</v>
      </c>
      <c r="B163" s="3" t="s">
        <v>16</v>
      </c>
      <c r="C163" s="3" t="s">
        <v>16</v>
      </c>
      <c r="AF163" s="2" t="s">
        <v>12</v>
      </c>
      <c r="AG163" s="2" t="s">
        <v>22</v>
      </c>
      <c r="AH163" s="2">
        <v>0</v>
      </c>
      <c r="AI163" s="3" t="s">
        <v>15</v>
      </c>
    </row>
    <row r="164" spans="1:35" x14ac:dyDescent="0.25">
      <c r="A164" s="2" t="s">
        <v>24</v>
      </c>
      <c r="B164" s="3" t="s">
        <v>15</v>
      </c>
      <c r="C164" s="2" t="s">
        <v>26</v>
      </c>
      <c r="AF164" s="2" t="s">
        <v>30</v>
      </c>
      <c r="AG164" s="2" t="s">
        <v>18</v>
      </c>
      <c r="AH164" s="3" t="s">
        <v>15</v>
      </c>
      <c r="AI164" s="3" t="s">
        <v>16</v>
      </c>
    </row>
    <row r="165" spans="1:35" x14ac:dyDescent="0.25">
      <c r="A165" s="2" t="s">
        <v>24</v>
      </c>
      <c r="B165" s="2">
        <v>0</v>
      </c>
      <c r="C165" s="2">
        <v>0</v>
      </c>
      <c r="AF165" s="2" t="s">
        <v>12</v>
      </c>
      <c r="AG165" s="2" t="s">
        <v>11</v>
      </c>
      <c r="AH165" s="3" t="s">
        <v>15</v>
      </c>
      <c r="AI165" s="3" t="s">
        <v>16</v>
      </c>
    </row>
    <row r="166" spans="1:35" x14ac:dyDescent="0.25">
      <c r="A166" s="2" t="s">
        <v>92</v>
      </c>
      <c r="B166" s="2">
        <v>0</v>
      </c>
      <c r="C166" s="3" t="s">
        <v>16</v>
      </c>
    </row>
    <row r="167" spans="1:35" x14ac:dyDescent="0.25">
      <c r="A167" s="2" t="s">
        <v>24</v>
      </c>
      <c r="B167" s="2">
        <v>0</v>
      </c>
      <c r="C167" s="3" t="s">
        <v>15</v>
      </c>
    </row>
    <row r="168" spans="1:35" x14ac:dyDescent="0.25">
      <c r="A168" s="2" t="s">
        <v>24</v>
      </c>
      <c r="B168" s="2" t="s">
        <v>26</v>
      </c>
      <c r="C168" s="3" t="s">
        <v>15</v>
      </c>
    </row>
    <row r="169" spans="1:35" x14ac:dyDescent="0.25">
      <c r="A169" s="2" t="s">
        <v>24</v>
      </c>
      <c r="B169" s="2">
        <v>0</v>
      </c>
      <c r="C169" s="3" t="s">
        <v>15</v>
      </c>
    </row>
    <row r="170" spans="1:35" x14ac:dyDescent="0.25">
      <c r="A170" s="2" t="s">
        <v>92</v>
      </c>
      <c r="B170" s="2">
        <v>0</v>
      </c>
      <c r="C170" s="2">
        <v>0</v>
      </c>
    </row>
    <row r="171" spans="1:35" x14ac:dyDescent="0.25">
      <c r="A171" s="2" t="s">
        <v>24</v>
      </c>
      <c r="B171" s="2">
        <v>0</v>
      </c>
      <c r="C171" s="2">
        <v>0</v>
      </c>
    </row>
    <row r="172" spans="1:35" x14ac:dyDescent="0.25">
      <c r="A172" s="2" t="s">
        <v>24</v>
      </c>
      <c r="B172" s="2">
        <v>0</v>
      </c>
      <c r="C172" s="3" t="s">
        <v>15</v>
      </c>
    </row>
    <row r="173" spans="1:35" x14ac:dyDescent="0.25">
      <c r="A173" s="2" t="s">
        <v>24</v>
      </c>
      <c r="B173" s="2">
        <v>0</v>
      </c>
      <c r="C173" s="2">
        <v>0</v>
      </c>
    </row>
    <row r="174" spans="1:35" x14ac:dyDescent="0.25">
      <c r="A174" s="2" t="s">
        <v>24</v>
      </c>
      <c r="B174" s="3" t="s">
        <v>15</v>
      </c>
      <c r="C174" s="3" t="s">
        <v>15</v>
      </c>
    </row>
    <row r="175" spans="1:35" x14ac:dyDescent="0.25">
      <c r="A175" s="2" t="s">
        <v>24</v>
      </c>
      <c r="B175" s="3" t="s">
        <v>15</v>
      </c>
      <c r="C175" s="3" t="s">
        <v>15</v>
      </c>
    </row>
    <row r="176" spans="1:35" x14ac:dyDescent="0.25">
      <c r="A176" s="2" t="s">
        <v>24</v>
      </c>
      <c r="B176" s="2">
        <v>0</v>
      </c>
      <c r="C176" s="2">
        <v>0</v>
      </c>
    </row>
    <row r="177" spans="1:3" x14ac:dyDescent="0.25">
      <c r="A177" s="2" t="s">
        <v>24</v>
      </c>
      <c r="B177" s="3" t="s">
        <v>15</v>
      </c>
      <c r="C177" s="2">
        <v>0</v>
      </c>
    </row>
    <row r="178" spans="1:3" x14ac:dyDescent="0.25">
      <c r="A178" s="2" t="s">
        <v>24</v>
      </c>
      <c r="B178" s="2">
        <v>0</v>
      </c>
      <c r="C178" s="2">
        <v>0</v>
      </c>
    </row>
    <row r="179" spans="1:3" x14ac:dyDescent="0.25">
      <c r="A179" s="2" t="s">
        <v>24</v>
      </c>
      <c r="B179" s="2">
        <v>0</v>
      </c>
      <c r="C179" s="2">
        <v>0</v>
      </c>
    </row>
    <row r="180" spans="1:3" x14ac:dyDescent="0.25">
      <c r="A180" s="2" t="s">
        <v>92</v>
      </c>
      <c r="B180" s="3" t="s">
        <v>15</v>
      </c>
      <c r="C180" s="3" t="s">
        <v>15</v>
      </c>
    </row>
    <row r="181" spans="1:3" x14ac:dyDescent="0.25">
      <c r="A181" s="2" t="s">
        <v>24</v>
      </c>
      <c r="B181" s="2">
        <v>0</v>
      </c>
      <c r="C181" s="2">
        <v>0</v>
      </c>
    </row>
    <row r="182" spans="1:3" x14ac:dyDescent="0.25">
      <c r="A182" s="2" t="s">
        <v>92</v>
      </c>
      <c r="B182" s="2">
        <v>0</v>
      </c>
      <c r="C182" s="3" t="s">
        <v>15</v>
      </c>
    </row>
    <row r="183" spans="1:3" x14ac:dyDescent="0.25">
      <c r="A183" s="2" t="s">
        <v>92</v>
      </c>
      <c r="B183" s="2">
        <v>0</v>
      </c>
      <c r="C183" s="2">
        <v>0</v>
      </c>
    </row>
    <row r="184" spans="1:3" x14ac:dyDescent="0.25">
      <c r="A184" s="2" t="s">
        <v>92</v>
      </c>
      <c r="B184" s="2">
        <v>0</v>
      </c>
      <c r="C184" s="2">
        <v>0</v>
      </c>
    </row>
    <row r="185" spans="1:3" x14ac:dyDescent="0.25">
      <c r="A185" s="2" t="s">
        <v>92</v>
      </c>
      <c r="B185" s="2">
        <v>0</v>
      </c>
      <c r="C185" s="3" t="s">
        <v>15</v>
      </c>
    </row>
    <row r="186" spans="1:3" x14ac:dyDescent="0.25">
      <c r="A186" s="2" t="s">
        <v>24</v>
      </c>
      <c r="B186" s="2">
        <v>0</v>
      </c>
      <c r="C186" s="2">
        <v>0</v>
      </c>
    </row>
    <row r="187" spans="1:3" x14ac:dyDescent="0.25">
      <c r="A187" s="2" t="s">
        <v>24</v>
      </c>
      <c r="B187" s="2">
        <v>0</v>
      </c>
      <c r="C187" s="2">
        <v>0</v>
      </c>
    </row>
    <row r="188" spans="1:3" x14ac:dyDescent="0.25">
      <c r="A188" s="2" t="s">
        <v>24</v>
      </c>
      <c r="B188" s="3" t="s">
        <v>15</v>
      </c>
      <c r="C188" s="3" t="s">
        <v>15</v>
      </c>
    </row>
    <row r="189" spans="1:3" x14ac:dyDescent="0.25">
      <c r="A189" s="2" t="s">
        <v>24</v>
      </c>
      <c r="B189" s="2">
        <v>0</v>
      </c>
      <c r="C189" s="2" t="s">
        <v>26</v>
      </c>
    </row>
    <row r="190" spans="1:3" x14ac:dyDescent="0.25">
      <c r="A190" s="2" t="s">
        <v>92</v>
      </c>
      <c r="B190" s="2">
        <v>0</v>
      </c>
      <c r="C190" s="2">
        <v>0</v>
      </c>
    </row>
    <row r="191" spans="1:3" x14ac:dyDescent="0.25">
      <c r="A191" s="2" t="s">
        <v>24</v>
      </c>
      <c r="B191" s="3" t="s">
        <v>15</v>
      </c>
      <c r="C191" s="2">
        <v>0</v>
      </c>
    </row>
    <row r="192" spans="1:3" x14ac:dyDescent="0.25">
      <c r="A192" s="2" t="s">
        <v>24</v>
      </c>
      <c r="B192" s="2">
        <v>0</v>
      </c>
      <c r="C192" s="3" t="s">
        <v>16</v>
      </c>
    </row>
    <row r="193" spans="1:3" x14ac:dyDescent="0.25">
      <c r="A193" s="2" t="s">
        <v>92</v>
      </c>
      <c r="B193" s="2">
        <v>0</v>
      </c>
      <c r="C193" s="3" t="s">
        <v>16</v>
      </c>
    </row>
    <row r="194" spans="1:3" x14ac:dyDescent="0.25">
      <c r="A194" s="2" t="s">
        <v>24</v>
      </c>
      <c r="B194" s="3" t="s">
        <v>16</v>
      </c>
      <c r="C194" s="2" t="s">
        <v>26</v>
      </c>
    </row>
    <row r="195" spans="1:3" x14ac:dyDescent="0.25">
      <c r="A195" s="2" t="s">
        <v>24</v>
      </c>
      <c r="B195" s="2">
        <v>0</v>
      </c>
      <c r="C195" s="2">
        <v>0</v>
      </c>
    </row>
    <row r="196" spans="1:3" x14ac:dyDescent="0.25">
      <c r="A196" s="2" t="s">
        <v>92</v>
      </c>
      <c r="B196" s="2">
        <v>0</v>
      </c>
      <c r="C196" s="2">
        <v>0</v>
      </c>
    </row>
    <row r="197" spans="1:3" x14ac:dyDescent="0.25">
      <c r="A197" s="2" t="s">
        <v>92</v>
      </c>
      <c r="B197" s="2">
        <v>0</v>
      </c>
      <c r="C197" s="2">
        <v>0</v>
      </c>
    </row>
    <row r="198" spans="1:3" x14ac:dyDescent="0.25">
      <c r="A198" s="2" t="s">
        <v>92</v>
      </c>
      <c r="B198" s="2">
        <v>0</v>
      </c>
      <c r="C198" s="2" t="s">
        <v>32</v>
      </c>
    </row>
    <row r="199" spans="1:3" x14ac:dyDescent="0.25">
      <c r="A199" s="2" t="s">
        <v>24</v>
      </c>
      <c r="B199" s="2">
        <v>0</v>
      </c>
      <c r="C199" s="2">
        <v>0</v>
      </c>
    </row>
    <row r="200" spans="1:3" x14ac:dyDescent="0.25">
      <c r="A200" s="2" t="s">
        <v>24</v>
      </c>
      <c r="B200" s="2">
        <v>0</v>
      </c>
      <c r="C200" s="2" t="s">
        <v>38</v>
      </c>
    </row>
    <row r="201" spans="1:3" x14ac:dyDescent="0.25">
      <c r="A201" s="2" t="s">
        <v>24</v>
      </c>
      <c r="B201" s="2">
        <v>0</v>
      </c>
      <c r="C201" s="3" t="s">
        <v>15</v>
      </c>
    </row>
    <row r="202" spans="1:3" x14ac:dyDescent="0.25">
      <c r="A202" s="2" t="s">
        <v>92</v>
      </c>
      <c r="B202" s="3" t="s">
        <v>15</v>
      </c>
      <c r="C202" s="3" t="s">
        <v>15</v>
      </c>
    </row>
    <row r="203" spans="1:3" x14ac:dyDescent="0.25">
      <c r="A203" s="2" t="s">
        <v>24</v>
      </c>
      <c r="B203" s="2">
        <v>0</v>
      </c>
      <c r="C203" s="2">
        <v>0</v>
      </c>
    </row>
    <row r="204" spans="1:3" x14ac:dyDescent="0.25">
      <c r="A204" s="2" t="s">
        <v>24</v>
      </c>
      <c r="B204" s="2" t="s">
        <v>26</v>
      </c>
      <c r="C204" s="2" t="s">
        <v>32</v>
      </c>
    </row>
    <row r="205" spans="1:3" x14ac:dyDescent="0.25">
      <c r="A205" s="2" t="s">
        <v>24</v>
      </c>
      <c r="B205" s="2">
        <v>0</v>
      </c>
      <c r="C205" s="2">
        <v>0</v>
      </c>
    </row>
    <row r="206" spans="1:3" x14ac:dyDescent="0.25">
      <c r="A206" s="2" t="s">
        <v>92</v>
      </c>
      <c r="B206" s="2">
        <v>0</v>
      </c>
      <c r="C206" s="3" t="s">
        <v>16</v>
      </c>
    </row>
    <row r="207" spans="1:3" x14ac:dyDescent="0.25">
      <c r="A207" s="2" t="s">
        <v>24</v>
      </c>
      <c r="B207" s="2">
        <v>0</v>
      </c>
      <c r="C207" s="2">
        <v>0</v>
      </c>
    </row>
    <row r="208" spans="1:3" x14ac:dyDescent="0.25">
      <c r="A208" s="2" t="s">
        <v>24</v>
      </c>
      <c r="B208" s="2">
        <v>0</v>
      </c>
      <c r="C208" s="2">
        <v>0</v>
      </c>
    </row>
    <row r="209" spans="1:3" x14ac:dyDescent="0.25">
      <c r="A209" s="2" t="s">
        <v>92</v>
      </c>
      <c r="B209" s="2">
        <v>0</v>
      </c>
      <c r="C209" s="3" t="s">
        <v>15</v>
      </c>
    </row>
    <row r="210" spans="1:3" x14ac:dyDescent="0.25">
      <c r="A210" s="2" t="s">
        <v>24</v>
      </c>
      <c r="B210" s="2">
        <v>0</v>
      </c>
      <c r="C210" s="2">
        <v>0</v>
      </c>
    </row>
    <row r="211" spans="1:3" x14ac:dyDescent="0.25">
      <c r="A211" s="2" t="s">
        <v>24</v>
      </c>
      <c r="B211" s="2">
        <v>0</v>
      </c>
      <c r="C211" s="2">
        <v>0</v>
      </c>
    </row>
    <row r="212" spans="1:3" x14ac:dyDescent="0.25">
      <c r="A212" s="2" t="s">
        <v>24</v>
      </c>
      <c r="B212" s="2">
        <v>0</v>
      </c>
      <c r="C212" s="3" t="s">
        <v>15</v>
      </c>
    </row>
    <row r="213" spans="1:3" x14ac:dyDescent="0.25">
      <c r="A213" s="2" t="s">
        <v>24</v>
      </c>
      <c r="B213" s="2">
        <v>0</v>
      </c>
      <c r="C213" s="2">
        <v>0</v>
      </c>
    </row>
    <row r="214" spans="1:3" x14ac:dyDescent="0.25">
      <c r="A214" s="2" t="s">
        <v>24</v>
      </c>
      <c r="B214" s="2">
        <v>0</v>
      </c>
      <c r="C214" s="3" t="s">
        <v>16</v>
      </c>
    </row>
    <row r="215" spans="1:3" x14ac:dyDescent="0.25">
      <c r="A215" s="2" t="s">
        <v>24</v>
      </c>
      <c r="B215" s="2">
        <v>0</v>
      </c>
      <c r="C215" s="2">
        <v>0</v>
      </c>
    </row>
    <row r="216" spans="1:3" x14ac:dyDescent="0.25">
      <c r="A216" s="2" t="s">
        <v>24</v>
      </c>
      <c r="B216" s="3" t="s">
        <v>15</v>
      </c>
      <c r="C216" s="3" t="s">
        <v>15</v>
      </c>
    </row>
    <row r="217" spans="1:3" x14ac:dyDescent="0.25">
      <c r="A217" s="2" t="s">
        <v>92</v>
      </c>
      <c r="B217" s="2">
        <v>0</v>
      </c>
      <c r="C217" s="2">
        <v>0</v>
      </c>
    </row>
    <row r="218" spans="1:3" x14ac:dyDescent="0.25">
      <c r="A218" s="2" t="s">
        <v>24</v>
      </c>
      <c r="B218" s="2">
        <v>0</v>
      </c>
      <c r="C218" s="2">
        <v>0</v>
      </c>
    </row>
    <row r="219" spans="1:3" x14ac:dyDescent="0.25">
      <c r="A219" s="2" t="s">
        <v>24</v>
      </c>
      <c r="B219" s="2">
        <v>0</v>
      </c>
      <c r="C219" s="2">
        <v>0</v>
      </c>
    </row>
    <row r="220" spans="1:3" x14ac:dyDescent="0.25">
      <c r="A220" s="2" t="s">
        <v>24</v>
      </c>
      <c r="B220" s="2">
        <v>0</v>
      </c>
      <c r="C220" s="3" t="s">
        <v>15</v>
      </c>
    </row>
    <row r="221" spans="1:3" x14ac:dyDescent="0.25">
      <c r="A221" s="2" t="s">
        <v>92</v>
      </c>
      <c r="B221" s="2">
        <v>0</v>
      </c>
      <c r="C221" s="3" t="s">
        <v>15</v>
      </c>
    </row>
    <row r="222" spans="1:3" x14ac:dyDescent="0.25">
      <c r="A222" s="2" t="s">
        <v>24</v>
      </c>
      <c r="B222" s="2">
        <v>0</v>
      </c>
      <c r="C222" s="2">
        <v>0</v>
      </c>
    </row>
    <row r="223" spans="1:3" x14ac:dyDescent="0.25">
      <c r="A223" s="2" t="s">
        <v>24</v>
      </c>
      <c r="B223" s="3" t="s">
        <v>15</v>
      </c>
      <c r="C223" s="3" t="s">
        <v>15</v>
      </c>
    </row>
    <row r="224" spans="1:3" x14ac:dyDescent="0.25">
      <c r="A224" s="2" t="s">
        <v>24</v>
      </c>
      <c r="B224" s="2">
        <v>0</v>
      </c>
      <c r="C224" s="3" t="s">
        <v>15</v>
      </c>
    </row>
    <row r="225" spans="1:3" x14ac:dyDescent="0.25">
      <c r="A225" s="2" t="s">
        <v>24</v>
      </c>
      <c r="B225" s="2">
        <v>0</v>
      </c>
      <c r="C225" s="2">
        <v>0</v>
      </c>
    </row>
    <row r="226" spans="1:3" x14ac:dyDescent="0.25">
      <c r="A226" s="2" t="s">
        <v>24</v>
      </c>
      <c r="B226" s="2">
        <v>0</v>
      </c>
      <c r="C226" s="2">
        <v>0</v>
      </c>
    </row>
    <row r="227" spans="1:3" x14ac:dyDescent="0.25">
      <c r="A227" s="2" t="s">
        <v>92</v>
      </c>
      <c r="B227" s="2">
        <v>0</v>
      </c>
      <c r="C227" s="2">
        <v>0</v>
      </c>
    </row>
    <row r="228" spans="1:3" x14ac:dyDescent="0.25">
      <c r="A228" s="2" t="s">
        <v>24</v>
      </c>
      <c r="B228" s="3" t="s">
        <v>16</v>
      </c>
      <c r="C228" s="3" t="s">
        <v>15</v>
      </c>
    </row>
    <row r="229" spans="1:3" x14ac:dyDescent="0.25">
      <c r="A229" s="2" t="s">
        <v>24</v>
      </c>
      <c r="B229" s="2">
        <v>0</v>
      </c>
      <c r="C229" s="3" t="s">
        <v>15</v>
      </c>
    </row>
    <row r="230" spans="1:3" x14ac:dyDescent="0.25">
      <c r="A230" s="2" t="s">
        <v>92</v>
      </c>
      <c r="B230" s="2">
        <v>0</v>
      </c>
      <c r="C230" s="2">
        <v>0</v>
      </c>
    </row>
    <row r="231" spans="1:3" x14ac:dyDescent="0.25">
      <c r="A231" s="2" t="s">
        <v>92</v>
      </c>
      <c r="B231" s="2">
        <v>0</v>
      </c>
      <c r="C231" s="3" t="s">
        <v>15</v>
      </c>
    </row>
    <row r="232" spans="1:3" x14ac:dyDescent="0.25">
      <c r="A232" s="2" t="s">
        <v>24</v>
      </c>
      <c r="B232" s="3" t="s">
        <v>15</v>
      </c>
      <c r="C232" s="3" t="s">
        <v>16</v>
      </c>
    </row>
    <row r="233" spans="1:3" x14ac:dyDescent="0.25">
      <c r="A233" s="2" t="s">
        <v>92</v>
      </c>
      <c r="B233" s="2">
        <v>0</v>
      </c>
      <c r="C233" s="3" t="s">
        <v>15</v>
      </c>
    </row>
    <row r="234" spans="1:3" x14ac:dyDescent="0.25">
      <c r="A234" s="2" t="s">
        <v>92</v>
      </c>
      <c r="B234" s="2">
        <v>0</v>
      </c>
      <c r="C234" s="3" t="s">
        <v>15</v>
      </c>
    </row>
    <row r="235" spans="1:3" x14ac:dyDescent="0.25">
      <c r="A235" s="2" t="s">
        <v>24</v>
      </c>
      <c r="B235" s="2">
        <v>0</v>
      </c>
      <c r="C235" s="3" t="s">
        <v>15</v>
      </c>
    </row>
    <row r="236" spans="1:3" x14ac:dyDescent="0.25">
      <c r="A236" s="2" t="s">
        <v>24</v>
      </c>
      <c r="B236" s="2">
        <v>0</v>
      </c>
      <c r="C236" s="2">
        <v>0</v>
      </c>
    </row>
    <row r="237" spans="1:3" x14ac:dyDescent="0.25">
      <c r="A237" s="2" t="s">
        <v>24</v>
      </c>
      <c r="B237" s="2">
        <v>0</v>
      </c>
      <c r="C237" s="2">
        <v>0</v>
      </c>
    </row>
    <row r="238" spans="1:3" x14ac:dyDescent="0.25">
      <c r="A238" s="2" t="s">
        <v>24</v>
      </c>
      <c r="B238" s="2">
        <v>0</v>
      </c>
      <c r="C238" s="3" t="s">
        <v>15</v>
      </c>
    </row>
    <row r="239" spans="1:3" x14ac:dyDescent="0.25">
      <c r="A239" s="2" t="s">
        <v>92</v>
      </c>
      <c r="B239" s="2">
        <v>0</v>
      </c>
      <c r="C239" s="3" t="s">
        <v>15</v>
      </c>
    </row>
    <row r="240" spans="1:3" x14ac:dyDescent="0.25">
      <c r="A240" s="2" t="s">
        <v>24</v>
      </c>
      <c r="B240" s="2">
        <v>0</v>
      </c>
      <c r="C240" s="2">
        <v>0</v>
      </c>
    </row>
    <row r="241" spans="1:3" x14ac:dyDescent="0.25">
      <c r="A241" s="2" t="s">
        <v>92</v>
      </c>
      <c r="B241" s="2">
        <v>0</v>
      </c>
      <c r="C241" s="2">
        <v>0</v>
      </c>
    </row>
    <row r="242" spans="1:3" x14ac:dyDescent="0.25">
      <c r="A242" s="2" t="s">
        <v>92</v>
      </c>
      <c r="B242" s="2">
        <v>0</v>
      </c>
      <c r="C242" s="2">
        <v>0</v>
      </c>
    </row>
    <row r="243" spans="1:3" x14ac:dyDescent="0.25">
      <c r="A243" s="2" t="s">
        <v>24</v>
      </c>
      <c r="B243" s="2">
        <v>0</v>
      </c>
      <c r="C243" s="2">
        <v>0</v>
      </c>
    </row>
    <row r="244" spans="1:3" x14ac:dyDescent="0.25">
      <c r="A244" s="2" t="s">
        <v>92</v>
      </c>
      <c r="B244" s="2">
        <v>0</v>
      </c>
      <c r="C244" s="2">
        <v>0</v>
      </c>
    </row>
    <row r="245" spans="1:3" x14ac:dyDescent="0.25">
      <c r="A245" s="2" t="s">
        <v>92</v>
      </c>
      <c r="B245" s="2">
        <v>0</v>
      </c>
      <c r="C245" s="3" t="s">
        <v>16</v>
      </c>
    </row>
    <row r="246" spans="1:3" x14ac:dyDescent="0.25">
      <c r="A246" s="2" t="s">
        <v>24</v>
      </c>
      <c r="B246" s="2">
        <v>0</v>
      </c>
      <c r="C246" s="2">
        <v>0</v>
      </c>
    </row>
    <row r="247" spans="1:3" x14ac:dyDescent="0.25">
      <c r="A247" s="2" t="s">
        <v>24</v>
      </c>
      <c r="B247" s="2" t="s">
        <v>26</v>
      </c>
      <c r="C247" s="2" t="s">
        <v>26</v>
      </c>
    </row>
    <row r="248" spans="1:3" x14ac:dyDescent="0.25">
      <c r="A248" s="2" t="s">
        <v>24</v>
      </c>
      <c r="B248" s="2">
        <v>0</v>
      </c>
      <c r="C248" s="2">
        <v>0</v>
      </c>
    </row>
    <row r="249" spans="1:3" x14ac:dyDescent="0.25">
      <c r="A249" s="2" t="s">
        <v>24</v>
      </c>
      <c r="B249" s="2">
        <v>0</v>
      </c>
      <c r="C249" s="2">
        <v>0</v>
      </c>
    </row>
    <row r="250" spans="1:3" x14ac:dyDescent="0.25">
      <c r="A250" s="2" t="s">
        <v>24</v>
      </c>
      <c r="B250" s="2">
        <v>0</v>
      </c>
      <c r="C250" s="2">
        <v>0</v>
      </c>
    </row>
    <row r="251" spans="1:3" x14ac:dyDescent="0.25">
      <c r="A251" s="2" t="s">
        <v>24</v>
      </c>
      <c r="B251" s="2">
        <v>0</v>
      </c>
      <c r="C251" s="3" t="s">
        <v>15</v>
      </c>
    </row>
    <row r="252" spans="1:3" x14ac:dyDescent="0.25">
      <c r="A252" s="2" t="s">
        <v>24</v>
      </c>
      <c r="B252" s="2">
        <v>0</v>
      </c>
      <c r="C252" s="3" t="s">
        <v>16</v>
      </c>
    </row>
    <row r="253" spans="1:3" x14ac:dyDescent="0.25">
      <c r="A253" s="2" t="s">
        <v>92</v>
      </c>
      <c r="B253" s="2">
        <v>0</v>
      </c>
      <c r="C253" s="2">
        <v>0</v>
      </c>
    </row>
    <row r="254" spans="1:3" x14ac:dyDescent="0.25">
      <c r="A254" s="2" t="s">
        <v>24</v>
      </c>
      <c r="B254" s="2">
        <v>0</v>
      </c>
      <c r="C254" s="2">
        <v>0</v>
      </c>
    </row>
    <row r="255" spans="1:3" x14ac:dyDescent="0.25">
      <c r="A255" s="2" t="s">
        <v>92</v>
      </c>
      <c r="B255" s="2">
        <v>0</v>
      </c>
      <c r="C255" s="3" t="s">
        <v>16</v>
      </c>
    </row>
    <row r="256" spans="1:3" x14ac:dyDescent="0.25">
      <c r="A256" s="2" t="s">
        <v>24</v>
      </c>
      <c r="B256" s="3" t="s">
        <v>15</v>
      </c>
      <c r="C256" s="2" t="s">
        <v>32</v>
      </c>
    </row>
    <row r="257" spans="1:3" x14ac:dyDescent="0.25">
      <c r="A257" s="2" t="s">
        <v>92</v>
      </c>
      <c r="B257" s="3" t="s">
        <v>15</v>
      </c>
      <c r="C257" s="3" t="s">
        <v>16</v>
      </c>
    </row>
    <row r="258" spans="1:3" x14ac:dyDescent="0.25">
      <c r="A258" s="2" t="s">
        <v>92</v>
      </c>
      <c r="B258" s="2">
        <v>0</v>
      </c>
      <c r="C258" s="2">
        <v>0</v>
      </c>
    </row>
    <row r="259" spans="1:3" x14ac:dyDescent="0.25">
      <c r="A259" s="2" t="s">
        <v>92</v>
      </c>
      <c r="B259" s="2">
        <v>0</v>
      </c>
      <c r="C259" s="2">
        <v>0</v>
      </c>
    </row>
    <row r="260" spans="1:3" x14ac:dyDescent="0.25">
      <c r="A260" s="2" t="s">
        <v>92</v>
      </c>
      <c r="B260" s="2">
        <v>0</v>
      </c>
      <c r="C260" s="2">
        <v>0</v>
      </c>
    </row>
    <row r="261" spans="1:3" x14ac:dyDescent="0.25">
      <c r="A261" s="2" t="s">
        <v>92</v>
      </c>
      <c r="B261" s="2">
        <v>0</v>
      </c>
      <c r="C261" s="3" t="s">
        <v>15</v>
      </c>
    </row>
    <row r="262" spans="1:3" x14ac:dyDescent="0.25">
      <c r="A262" s="2" t="s">
        <v>24</v>
      </c>
      <c r="B262" s="2">
        <v>0</v>
      </c>
      <c r="C262" s="2">
        <v>0</v>
      </c>
    </row>
    <row r="263" spans="1:3" x14ac:dyDescent="0.25">
      <c r="A263" s="2" t="s">
        <v>24</v>
      </c>
      <c r="B263" s="2">
        <v>0</v>
      </c>
      <c r="C263" s="2">
        <v>0</v>
      </c>
    </row>
    <row r="264" spans="1:3" x14ac:dyDescent="0.25">
      <c r="A264" s="2" t="s">
        <v>92</v>
      </c>
      <c r="B264" s="2">
        <v>0</v>
      </c>
      <c r="C264" s="2">
        <v>0</v>
      </c>
    </row>
    <row r="265" spans="1:3" x14ac:dyDescent="0.25">
      <c r="A265" s="2" t="s">
        <v>24</v>
      </c>
      <c r="B265" s="3" t="s">
        <v>15</v>
      </c>
      <c r="C265" s="2">
        <v>0</v>
      </c>
    </row>
    <row r="266" spans="1:3" x14ac:dyDescent="0.25">
      <c r="A266" s="2" t="s">
        <v>24</v>
      </c>
      <c r="B266" s="2">
        <v>0</v>
      </c>
      <c r="C266" s="2">
        <v>0</v>
      </c>
    </row>
    <row r="267" spans="1:3" x14ac:dyDescent="0.25">
      <c r="A267" s="2" t="s">
        <v>24</v>
      </c>
      <c r="B267" s="2">
        <v>0</v>
      </c>
      <c r="C267" s="3" t="s">
        <v>16</v>
      </c>
    </row>
    <row r="268" spans="1:3" x14ac:dyDescent="0.25">
      <c r="A268" s="2" t="s">
        <v>92</v>
      </c>
      <c r="B268" s="2">
        <v>0</v>
      </c>
      <c r="C268" s="2">
        <v>0</v>
      </c>
    </row>
    <row r="269" spans="1:3" x14ac:dyDescent="0.25">
      <c r="A269" s="2" t="s">
        <v>24</v>
      </c>
      <c r="B269" s="2">
        <v>0</v>
      </c>
      <c r="C269" s="2">
        <v>0</v>
      </c>
    </row>
    <row r="270" spans="1:3" x14ac:dyDescent="0.25">
      <c r="A270" s="2" t="s">
        <v>24</v>
      </c>
      <c r="B270" s="2">
        <v>0</v>
      </c>
      <c r="C270" s="2">
        <v>0</v>
      </c>
    </row>
    <row r="271" spans="1:3" x14ac:dyDescent="0.25">
      <c r="A271" s="2" t="s">
        <v>24</v>
      </c>
      <c r="B271" s="2">
        <v>0</v>
      </c>
      <c r="C271" s="2">
        <v>0</v>
      </c>
    </row>
    <row r="272" spans="1:3" x14ac:dyDescent="0.25">
      <c r="A272" s="2" t="s">
        <v>24</v>
      </c>
      <c r="B272" s="2">
        <v>0</v>
      </c>
      <c r="C272" s="2">
        <v>0</v>
      </c>
    </row>
    <row r="273" spans="1:3" x14ac:dyDescent="0.25">
      <c r="A273" s="2" t="s">
        <v>24</v>
      </c>
      <c r="B273" s="2">
        <v>0</v>
      </c>
      <c r="C273" s="2">
        <v>0</v>
      </c>
    </row>
    <row r="274" spans="1:3" x14ac:dyDescent="0.25">
      <c r="A274" s="2" t="s">
        <v>92</v>
      </c>
      <c r="B274" s="2">
        <v>0</v>
      </c>
      <c r="C274" s="3" t="s">
        <v>15</v>
      </c>
    </row>
    <row r="275" spans="1:3" x14ac:dyDescent="0.25">
      <c r="A275" s="2" t="s">
        <v>24</v>
      </c>
      <c r="B275" s="2">
        <v>0</v>
      </c>
      <c r="C275" s="2">
        <v>0</v>
      </c>
    </row>
    <row r="276" spans="1:3" x14ac:dyDescent="0.25">
      <c r="A276" s="2" t="s">
        <v>24</v>
      </c>
      <c r="B276" s="2">
        <v>0</v>
      </c>
      <c r="C276" s="2">
        <v>0</v>
      </c>
    </row>
    <row r="277" spans="1:3" x14ac:dyDescent="0.25">
      <c r="A277" s="2" t="s">
        <v>92</v>
      </c>
      <c r="B277" s="2">
        <v>0</v>
      </c>
      <c r="C277" s="2">
        <v>0</v>
      </c>
    </row>
    <row r="278" spans="1:3" x14ac:dyDescent="0.25">
      <c r="A278" s="2" t="s">
        <v>24</v>
      </c>
      <c r="B278" s="2">
        <v>0</v>
      </c>
      <c r="C278" s="3" t="s">
        <v>15</v>
      </c>
    </row>
    <row r="279" spans="1:3" x14ac:dyDescent="0.25">
      <c r="A279" s="2" t="s">
        <v>24</v>
      </c>
      <c r="B279" s="2">
        <v>0</v>
      </c>
      <c r="C279" s="2">
        <v>0</v>
      </c>
    </row>
    <row r="280" spans="1:3" x14ac:dyDescent="0.25">
      <c r="A280" s="2" t="s">
        <v>24</v>
      </c>
      <c r="B280" s="2">
        <v>0</v>
      </c>
      <c r="C280" s="2">
        <v>0</v>
      </c>
    </row>
    <row r="281" spans="1:3" x14ac:dyDescent="0.25">
      <c r="A281" s="2" t="s">
        <v>24</v>
      </c>
      <c r="B281" s="2">
        <v>0</v>
      </c>
      <c r="C281" s="2" t="s">
        <v>26</v>
      </c>
    </row>
    <row r="282" spans="1:3" x14ac:dyDescent="0.25">
      <c r="A282" s="2" t="s">
        <v>24</v>
      </c>
      <c r="B282" s="3" t="s">
        <v>15</v>
      </c>
      <c r="C282" s="3" t="s">
        <v>16</v>
      </c>
    </row>
    <row r="283" spans="1:3" x14ac:dyDescent="0.25">
      <c r="A283" s="2" t="s">
        <v>24</v>
      </c>
      <c r="B283" s="2">
        <v>0</v>
      </c>
      <c r="C283" s="2">
        <v>0</v>
      </c>
    </row>
    <row r="284" spans="1:3" x14ac:dyDescent="0.25">
      <c r="A284" s="2" t="s">
        <v>24</v>
      </c>
      <c r="B284" s="2" t="s">
        <v>26</v>
      </c>
      <c r="C284" s="2" t="s">
        <v>26</v>
      </c>
    </row>
    <row r="285" spans="1:3" x14ac:dyDescent="0.25">
      <c r="A285" s="2" t="s">
        <v>24</v>
      </c>
      <c r="B285" s="2">
        <v>0</v>
      </c>
      <c r="C285" s="2">
        <v>0</v>
      </c>
    </row>
    <row r="286" spans="1:3" x14ac:dyDescent="0.25">
      <c r="A286" s="2" t="s">
        <v>24</v>
      </c>
      <c r="B286" s="2">
        <v>0</v>
      </c>
      <c r="C286" s="2">
        <v>0</v>
      </c>
    </row>
    <row r="287" spans="1:3" x14ac:dyDescent="0.25">
      <c r="A287" s="2" t="s">
        <v>24</v>
      </c>
      <c r="B287" s="2">
        <v>0</v>
      </c>
      <c r="C287" s="2">
        <v>0</v>
      </c>
    </row>
    <row r="288" spans="1:3" x14ac:dyDescent="0.25">
      <c r="A288" s="2" t="s">
        <v>92</v>
      </c>
      <c r="B288" s="3" t="s">
        <v>15</v>
      </c>
      <c r="C288" s="2">
        <v>0</v>
      </c>
    </row>
    <row r="289" spans="1:3" x14ac:dyDescent="0.25">
      <c r="A289" s="2" t="s">
        <v>24</v>
      </c>
      <c r="B289" s="3" t="s">
        <v>15</v>
      </c>
      <c r="C289" s="3" t="s">
        <v>15</v>
      </c>
    </row>
    <row r="290" spans="1:3" x14ac:dyDescent="0.25">
      <c r="A290" s="2" t="s">
        <v>92</v>
      </c>
      <c r="B290" s="3" t="s">
        <v>15</v>
      </c>
      <c r="C290" s="2" t="s">
        <v>27</v>
      </c>
    </row>
    <row r="291" spans="1:3" x14ac:dyDescent="0.25">
      <c r="A291" s="2" t="s">
        <v>24</v>
      </c>
      <c r="B291" s="2">
        <v>0</v>
      </c>
      <c r="C291" s="2">
        <v>0</v>
      </c>
    </row>
    <row r="292" spans="1:3" x14ac:dyDescent="0.25">
      <c r="A292" s="2" t="s">
        <v>24</v>
      </c>
      <c r="B292" s="2" t="s">
        <v>26</v>
      </c>
      <c r="C292" s="2" t="s">
        <v>27</v>
      </c>
    </row>
    <row r="293" spans="1:3" x14ac:dyDescent="0.25">
      <c r="A293" s="2" t="s">
        <v>24</v>
      </c>
      <c r="B293" s="2">
        <v>0</v>
      </c>
      <c r="C293" s="2">
        <v>0</v>
      </c>
    </row>
    <row r="294" spans="1:3" x14ac:dyDescent="0.25">
      <c r="A294" s="2" t="s">
        <v>92</v>
      </c>
      <c r="B294" s="2">
        <v>0</v>
      </c>
      <c r="C294" s="2">
        <v>0</v>
      </c>
    </row>
    <row r="295" spans="1:3" x14ac:dyDescent="0.25">
      <c r="A295" s="2" t="s">
        <v>24</v>
      </c>
      <c r="B295" s="2">
        <v>0</v>
      </c>
      <c r="C295" s="3" t="s">
        <v>15</v>
      </c>
    </row>
    <row r="296" spans="1:3" x14ac:dyDescent="0.25">
      <c r="A296" s="2" t="s">
        <v>24</v>
      </c>
      <c r="B296" s="2">
        <v>0</v>
      </c>
      <c r="C296" s="2">
        <v>0</v>
      </c>
    </row>
    <row r="297" spans="1:3" x14ac:dyDescent="0.25">
      <c r="A297" s="2" t="s">
        <v>92</v>
      </c>
      <c r="B297" s="3" t="s">
        <v>15</v>
      </c>
      <c r="C297" s="3" t="s">
        <v>15</v>
      </c>
    </row>
    <row r="298" spans="1:3" x14ac:dyDescent="0.25">
      <c r="A298" s="2" t="s">
        <v>24</v>
      </c>
      <c r="B298" s="2">
        <v>0</v>
      </c>
      <c r="C298" s="3" t="s">
        <v>16</v>
      </c>
    </row>
    <row r="299" spans="1:3" x14ac:dyDescent="0.25">
      <c r="A299" s="2" t="s">
        <v>24</v>
      </c>
      <c r="B299" s="2">
        <v>0</v>
      </c>
      <c r="C299" s="3" t="s">
        <v>16</v>
      </c>
    </row>
    <row r="300" spans="1:3" x14ac:dyDescent="0.25">
      <c r="A300" s="2" t="s">
        <v>92</v>
      </c>
      <c r="B300" s="2">
        <v>0</v>
      </c>
      <c r="C300" s="3" t="s">
        <v>15</v>
      </c>
    </row>
    <row r="301" spans="1:3" x14ac:dyDescent="0.25">
      <c r="A301" s="2" t="s">
        <v>24</v>
      </c>
      <c r="B301" s="3" t="s">
        <v>15</v>
      </c>
      <c r="C301" s="3" t="s">
        <v>16</v>
      </c>
    </row>
    <row r="302" spans="1:3" x14ac:dyDescent="0.25">
      <c r="A302" s="2" t="s">
        <v>92</v>
      </c>
      <c r="B302" s="2">
        <v>0</v>
      </c>
      <c r="C302" s="3" t="s">
        <v>15</v>
      </c>
    </row>
    <row r="303" spans="1:3" x14ac:dyDescent="0.25">
      <c r="A303" s="2" t="s">
        <v>24</v>
      </c>
      <c r="B303" s="2">
        <v>0</v>
      </c>
      <c r="C303" s="2">
        <v>0</v>
      </c>
    </row>
    <row r="304" spans="1:3" x14ac:dyDescent="0.25">
      <c r="A304" s="2" t="s">
        <v>24</v>
      </c>
      <c r="B304" s="2">
        <v>0</v>
      </c>
      <c r="C304" s="2">
        <v>0</v>
      </c>
    </row>
    <row r="305" spans="1:3" x14ac:dyDescent="0.25">
      <c r="A305" s="2" t="s">
        <v>24</v>
      </c>
      <c r="B305" s="2">
        <v>0</v>
      </c>
      <c r="C305" s="3" t="s">
        <v>15</v>
      </c>
    </row>
    <row r="306" spans="1:3" x14ac:dyDescent="0.25">
      <c r="A306" s="2" t="s">
        <v>24</v>
      </c>
      <c r="B306" s="2">
        <v>0</v>
      </c>
      <c r="C306" s="2">
        <v>0</v>
      </c>
    </row>
    <row r="307" spans="1:3" x14ac:dyDescent="0.25">
      <c r="A307" s="2" t="s">
        <v>92</v>
      </c>
      <c r="B307" s="2">
        <v>0</v>
      </c>
      <c r="C307" s="2" t="s">
        <v>27</v>
      </c>
    </row>
    <row r="308" spans="1:3" x14ac:dyDescent="0.25">
      <c r="A308" s="2" t="s">
        <v>24</v>
      </c>
      <c r="B308" s="2">
        <v>0</v>
      </c>
      <c r="C308" s="3" t="s">
        <v>15</v>
      </c>
    </row>
    <row r="309" spans="1:3" x14ac:dyDescent="0.25">
      <c r="A309" s="2" t="s">
        <v>24</v>
      </c>
      <c r="B309" s="2">
        <v>0</v>
      </c>
      <c r="C309" s="2">
        <v>0</v>
      </c>
    </row>
    <row r="310" spans="1:3" x14ac:dyDescent="0.25">
      <c r="A310" s="2" t="s">
        <v>24</v>
      </c>
      <c r="B310" s="3" t="s">
        <v>15</v>
      </c>
      <c r="C310" s="3" t="s">
        <v>15</v>
      </c>
    </row>
    <row r="311" spans="1:3" x14ac:dyDescent="0.25">
      <c r="A311" s="2" t="s">
        <v>92</v>
      </c>
      <c r="B311" s="2">
        <v>0</v>
      </c>
      <c r="C311" s="2">
        <v>0</v>
      </c>
    </row>
    <row r="312" spans="1:3" x14ac:dyDescent="0.25">
      <c r="A312" s="2" t="s">
        <v>92</v>
      </c>
      <c r="B312" s="3" t="s">
        <v>15</v>
      </c>
      <c r="C312" s="3" t="s">
        <v>15</v>
      </c>
    </row>
    <row r="313" spans="1:3" x14ac:dyDescent="0.25">
      <c r="A313" s="2" t="s">
        <v>24</v>
      </c>
      <c r="B313" s="2" t="s">
        <v>26</v>
      </c>
      <c r="C313" s="2" t="s">
        <v>26</v>
      </c>
    </row>
    <row r="314" spans="1:3" x14ac:dyDescent="0.25">
      <c r="A314" s="2" t="s">
        <v>92</v>
      </c>
      <c r="B314" s="2">
        <v>0</v>
      </c>
      <c r="C314" s="3" t="s">
        <v>15</v>
      </c>
    </row>
    <row r="315" spans="1:3" x14ac:dyDescent="0.25">
      <c r="A315" s="2" t="s">
        <v>24</v>
      </c>
      <c r="B315" s="2">
        <v>0</v>
      </c>
      <c r="C315" s="2">
        <v>0</v>
      </c>
    </row>
    <row r="316" spans="1:3" x14ac:dyDescent="0.25">
      <c r="A316" s="2" t="s">
        <v>92</v>
      </c>
      <c r="B316" s="2">
        <v>0</v>
      </c>
      <c r="C316" s="2">
        <v>0</v>
      </c>
    </row>
    <row r="317" spans="1:3" x14ac:dyDescent="0.25">
      <c r="A317" s="2" t="s">
        <v>24</v>
      </c>
      <c r="B317" s="2">
        <v>0</v>
      </c>
      <c r="C317" s="2">
        <v>0</v>
      </c>
    </row>
    <row r="318" spans="1:3" x14ac:dyDescent="0.25">
      <c r="A318" s="2" t="s">
        <v>24</v>
      </c>
      <c r="B318" s="2">
        <v>0</v>
      </c>
      <c r="C318" s="2">
        <v>0</v>
      </c>
    </row>
    <row r="319" spans="1:3" x14ac:dyDescent="0.25">
      <c r="A319" s="2" t="s">
        <v>92</v>
      </c>
      <c r="B319" s="2">
        <v>0</v>
      </c>
      <c r="C319" s="2">
        <v>0</v>
      </c>
    </row>
    <row r="320" spans="1:3" x14ac:dyDescent="0.25">
      <c r="A320" s="2" t="s">
        <v>92</v>
      </c>
      <c r="B320" s="2">
        <v>0</v>
      </c>
      <c r="C320" s="3" t="s">
        <v>15</v>
      </c>
    </row>
    <row r="321" spans="1:3" x14ac:dyDescent="0.25">
      <c r="A321" s="2" t="s">
        <v>24</v>
      </c>
      <c r="B321" s="2">
        <v>0</v>
      </c>
      <c r="C321" s="2">
        <v>0</v>
      </c>
    </row>
    <row r="322" spans="1:3" x14ac:dyDescent="0.25">
      <c r="A322" s="2" t="s">
        <v>24</v>
      </c>
      <c r="B322" s="2">
        <v>0</v>
      </c>
      <c r="C322" s="2">
        <v>0</v>
      </c>
    </row>
    <row r="323" spans="1:3" x14ac:dyDescent="0.25">
      <c r="A323" s="2" t="s">
        <v>24</v>
      </c>
      <c r="B323" s="2">
        <v>0</v>
      </c>
      <c r="C323" s="2">
        <v>0</v>
      </c>
    </row>
    <row r="324" spans="1:3" x14ac:dyDescent="0.25">
      <c r="A324" s="2" t="s">
        <v>24</v>
      </c>
      <c r="B324" s="2">
        <v>0</v>
      </c>
      <c r="C324" s="2">
        <v>0</v>
      </c>
    </row>
    <row r="325" spans="1:3" x14ac:dyDescent="0.25">
      <c r="A325" s="2" t="s">
        <v>24</v>
      </c>
      <c r="B325" s="2">
        <v>0</v>
      </c>
      <c r="C325" s="2">
        <v>0</v>
      </c>
    </row>
    <row r="326" spans="1:3" x14ac:dyDescent="0.25">
      <c r="A326" s="2" t="s">
        <v>92</v>
      </c>
      <c r="B326" s="2">
        <v>0</v>
      </c>
      <c r="C326" s="2">
        <v>0</v>
      </c>
    </row>
    <row r="327" spans="1:3" x14ac:dyDescent="0.25">
      <c r="A327" s="2" t="s">
        <v>24</v>
      </c>
      <c r="B327" s="2">
        <v>0</v>
      </c>
      <c r="C327" s="2">
        <v>0</v>
      </c>
    </row>
    <row r="328" spans="1:3" x14ac:dyDescent="0.25">
      <c r="A328" s="2" t="s">
        <v>24</v>
      </c>
      <c r="B328" s="2">
        <v>0</v>
      </c>
      <c r="C328" s="2">
        <v>0</v>
      </c>
    </row>
    <row r="329" spans="1:3" x14ac:dyDescent="0.25">
      <c r="A329" s="2" t="s">
        <v>24</v>
      </c>
      <c r="B329" s="2">
        <v>0</v>
      </c>
      <c r="C329" s="2">
        <v>0</v>
      </c>
    </row>
    <row r="330" spans="1:3" x14ac:dyDescent="0.25">
      <c r="A330" s="2" t="s">
        <v>92</v>
      </c>
      <c r="B330" s="2">
        <v>0</v>
      </c>
      <c r="C330" s="3" t="s">
        <v>15</v>
      </c>
    </row>
    <row r="331" spans="1:3" x14ac:dyDescent="0.25">
      <c r="A331" s="2" t="s">
        <v>24</v>
      </c>
      <c r="B331" s="2">
        <v>0</v>
      </c>
      <c r="C331" s="2">
        <v>0</v>
      </c>
    </row>
    <row r="332" spans="1:3" x14ac:dyDescent="0.25">
      <c r="A332" s="2" t="s">
        <v>24</v>
      </c>
      <c r="B332" s="3" t="s">
        <v>15</v>
      </c>
      <c r="C332" s="3" t="s">
        <v>15</v>
      </c>
    </row>
    <row r="333" spans="1:3" x14ac:dyDescent="0.25">
      <c r="A333" s="2" t="s">
        <v>24</v>
      </c>
      <c r="B333" s="2">
        <v>0</v>
      </c>
      <c r="C333" s="3" t="s">
        <v>15</v>
      </c>
    </row>
    <row r="334" spans="1:3" x14ac:dyDescent="0.25">
      <c r="A334" s="2" t="s">
        <v>24</v>
      </c>
      <c r="B334" s="2">
        <v>0</v>
      </c>
      <c r="C334" s="3" t="s">
        <v>16</v>
      </c>
    </row>
    <row r="335" spans="1:3" x14ac:dyDescent="0.25">
      <c r="A335" s="2" t="s">
        <v>24</v>
      </c>
      <c r="B335" s="2">
        <v>0</v>
      </c>
      <c r="C335" s="3" t="s">
        <v>15</v>
      </c>
    </row>
    <row r="336" spans="1:3" x14ac:dyDescent="0.25">
      <c r="A336" s="2" t="s">
        <v>24</v>
      </c>
      <c r="B336" s="2">
        <v>0</v>
      </c>
      <c r="C336" s="2">
        <v>0</v>
      </c>
    </row>
    <row r="337" spans="1:3" x14ac:dyDescent="0.25">
      <c r="A337" s="2" t="s">
        <v>92</v>
      </c>
      <c r="B337" s="2">
        <v>0</v>
      </c>
      <c r="C337" s="2">
        <v>0</v>
      </c>
    </row>
    <row r="338" spans="1:3" x14ac:dyDescent="0.25">
      <c r="A338" s="2" t="s">
        <v>92</v>
      </c>
      <c r="B338" s="2">
        <v>0</v>
      </c>
      <c r="C338" s="2">
        <v>0</v>
      </c>
    </row>
    <row r="339" spans="1:3" x14ac:dyDescent="0.25">
      <c r="A339" s="2" t="s">
        <v>24</v>
      </c>
      <c r="B339" s="2">
        <v>0</v>
      </c>
      <c r="C339" s="3" t="s">
        <v>16</v>
      </c>
    </row>
    <row r="340" spans="1:3" x14ac:dyDescent="0.25">
      <c r="A340" s="2" t="s">
        <v>24</v>
      </c>
      <c r="B340" s="2">
        <v>0</v>
      </c>
      <c r="C340" s="3" t="s">
        <v>15</v>
      </c>
    </row>
    <row r="341" spans="1:3" x14ac:dyDescent="0.25">
      <c r="A341" s="2" t="s">
        <v>24</v>
      </c>
      <c r="B341" s="2">
        <v>0</v>
      </c>
      <c r="C341" s="2">
        <v>0</v>
      </c>
    </row>
    <row r="342" spans="1:3" x14ac:dyDescent="0.25">
      <c r="A342" s="2" t="s">
        <v>24</v>
      </c>
      <c r="B342" s="2">
        <v>0</v>
      </c>
      <c r="C342" s="2">
        <v>0</v>
      </c>
    </row>
    <row r="343" spans="1:3" x14ac:dyDescent="0.25">
      <c r="A343" s="2" t="s">
        <v>24</v>
      </c>
      <c r="B343" s="3" t="s">
        <v>15</v>
      </c>
      <c r="C343" s="3" t="s">
        <v>15</v>
      </c>
    </row>
    <row r="344" spans="1:3" x14ac:dyDescent="0.25">
      <c r="A344" s="2" t="s">
        <v>24</v>
      </c>
      <c r="B344" s="2">
        <v>0</v>
      </c>
      <c r="C344" s="3" t="s">
        <v>16</v>
      </c>
    </row>
    <row r="345" spans="1:3" x14ac:dyDescent="0.25">
      <c r="A345" s="2" t="s">
        <v>24</v>
      </c>
      <c r="B345" s="3" t="s">
        <v>15</v>
      </c>
      <c r="C345" s="3" t="s">
        <v>15</v>
      </c>
    </row>
    <row r="346" spans="1:3" x14ac:dyDescent="0.25">
      <c r="A346" s="2" t="s">
        <v>24</v>
      </c>
      <c r="B346" s="3" t="s">
        <v>15</v>
      </c>
      <c r="C346" s="3" t="s">
        <v>16</v>
      </c>
    </row>
    <row r="347" spans="1:3" x14ac:dyDescent="0.25">
      <c r="A347" s="2" t="s">
        <v>92</v>
      </c>
      <c r="B347" s="3" t="s">
        <v>15</v>
      </c>
      <c r="C347" s="2" t="s">
        <v>26</v>
      </c>
    </row>
    <row r="348" spans="1:3" x14ac:dyDescent="0.25">
      <c r="A348" s="2" t="s">
        <v>92</v>
      </c>
      <c r="B348" s="2">
        <v>0</v>
      </c>
      <c r="C348" s="2">
        <v>0</v>
      </c>
    </row>
    <row r="349" spans="1:3" x14ac:dyDescent="0.25">
      <c r="A349" s="2" t="s">
        <v>92</v>
      </c>
      <c r="B349" s="2">
        <v>0</v>
      </c>
      <c r="C349" s="3" t="s">
        <v>15</v>
      </c>
    </row>
    <row r="350" spans="1:3" x14ac:dyDescent="0.25">
      <c r="A350" s="2" t="s">
        <v>92</v>
      </c>
      <c r="B350" s="2">
        <v>0</v>
      </c>
      <c r="C350" s="2" t="s">
        <v>32</v>
      </c>
    </row>
    <row r="351" spans="1:3" x14ac:dyDescent="0.25">
      <c r="A351" s="2" t="s">
        <v>92</v>
      </c>
      <c r="B351" s="2">
        <v>0</v>
      </c>
      <c r="C351" s="2">
        <v>0</v>
      </c>
    </row>
    <row r="352" spans="1:3" x14ac:dyDescent="0.25">
      <c r="A352" s="2" t="s">
        <v>24</v>
      </c>
      <c r="B352" s="3" t="s">
        <v>15</v>
      </c>
      <c r="C352" s="3" t="s">
        <v>16</v>
      </c>
    </row>
    <row r="353" spans="1:3" x14ac:dyDescent="0.25">
      <c r="A353" s="2" t="s">
        <v>92</v>
      </c>
      <c r="B353" s="3" t="s">
        <v>15</v>
      </c>
      <c r="C353" s="2" t="s">
        <v>32</v>
      </c>
    </row>
    <row r="354" spans="1:3" x14ac:dyDescent="0.25">
      <c r="A354" s="2" t="s">
        <v>92</v>
      </c>
      <c r="B354" s="2">
        <v>0</v>
      </c>
      <c r="C354" s="2">
        <v>0</v>
      </c>
    </row>
    <row r="355" spans="1:3" x14ac:dyDescent="0.25">
      <c r="A355" s="2" t="s">
        <v>92</v>
      </c>
      <c r="B355" s="3" t="s">
        <v>16</v>
      </c>
      <c r="C355" s="2" t="s">
        <v>26</v>
      </c>
    </row>
    <row r="356" spans="1:3" x14ac:dyDescent="0.25">
      <c r="A356" s="2" t="s">
        <v>92</v>
      </c>
      <c r="B356" s="2">
        <v>0</v>
      </c>
      <c r="C356" s="3" t="s">
        <v>15</v>
      </c>
    </row>
    <row r="357" spans="1:3" x14ac:dyDescent="0.25">
      <c r="A357" s="2" t="s">
        <v>92</v>
      </c>
      <c r="B357" s="2">
        <v>0</v>
      </c>
      <c r="C357" s="3" t="s">
        <v>15</v>
      </c>
    </row>
    <row r="358" spans="1:3" x14ac:dyDescent="0.25">
      <c r="A358" s="2" t="s">
        <v>92</v>
      </c>
      <c r="B358" s="3" t="s">
        <v>15</v>
      </c>
      <c r="C358" s="3" t="s">
        <v>16</v>
      </c>
    </row>
    <row r="359" spans="1:3" x14ac:dyDescent="0.25">
      <c r="A359" s="2" t="s">
        <v>92</v>
      </c>
      <c r="B359" s="2">
        <v>0</v>
      </c>
      <c r="C359" s="2">
        <v>0</v>
      </c>
    </row>
    <row r="360" spans="1:3" x14ac:dyDescent="0.25">
      <c r="A360" s="2" t="s">
        <v>24</v>
      </c>
      <c r="B360" s="2">
        <v>0</v>
      </c>
      <c r="C360" s="3" t="s">
        <v>16</v>
      </c>
    </row>
    <row r="361" spans="1:3" x14ac:dyDescent="0.25">
      <c r="A361" s="2" t="s">
        <v>24</v>
      </c>
      <c r="B361" s="2">
        <v>0</v>
      </c>
      <c r="C361" s="3" t="s">
        <v>15</v>
      </c>
    </row>
    <row r="362" spans="1:3" x14ac:dyDescent="0.25">
      <c r="A362" s="2" t="s">
        <v>24</v>
      </c>
      <c r="B362" s="2">
        <v>0</v>
      </c>
      <c r="C362" s="3" t="s">
        <v>16</v>
      </c>
    </row>
    <row r="363" spans="1:3" x14ac:dyDescent="0.25">
      <c r="A363" s="2" t="s">
        <v>24</v>
      </c>
      <c r="B363" s="2">
        <v>0</v>
      </c>
      <c r="C363" s="2" t="s">
        <v>26</v>
      </c>
    </row>
    <row r="364" spans="1:3" x14ac:dyDescent="0.25">
      <c r="A364" s="2" t="s">
        <v>24</v>
      </c>
      <c r="B364" s="2">
        <v>0</v>
      </c>
      <c r="C364" s="3" t="s">
        <v>15</v>
      </c>
    </row>
    <row r="365" spans="1:3" x14ac:dyDescent="0.25">
      <c r="A365" s="2" t="s">
        <v>24</v>
      </c>
      <c r="B365" s="3" t="s">
        <v>15</v>
      </c>
      <c r="C365" s="3" t="s">
        <v>16</v>
      </c>
    </row>
    <row r="366" spans="1:3" x14ac:dyDescent="0.25">
      <c r="A366" s="2" t="s">
        <v>24</v>
      </c>
      <c r="B366" s="3" t="s">
        <v>16</v>
      </c>
      <c r="C366" s="2" t="s">
        <v>26</v>
      </c>
    </row>
    <row r="367" spans="1:3" x14ac:dyDescent="0.25">
      <c r="A367" s="2" t="s">
        <v>24</v>
      </c>
      <c r="B367" s="2">
        <v>0</v>
      </c>
      <c r="C367" s="2" t="s">
        <v>38</v>
      </c>
    </row>
    <row r="368" spans="1:3" x14ac:dyDescent="0.25">
      <c r="A368" s="2" t="s">
        <v>92</v>
      </c>
      <c r="B368" s="2">
        <v>0</v>
      </c>
      <c r="C368" s="2">
        <v>0</v>
      </c>
    </row>
    <row r="369" spans="1:3" x14ac:dyDescent="0.25">
      <c r="A369" s="2" t="s">
        <v>92</v>
      </c>
      <c r="B369" s="2">
        <v>0</v>
      </c>
      <c r="C369" s="2">
        <v>0</v>
      </c>
    </row>
    <row r="370" spans="1:3" x14ac:dyDescent="0.25">
      <c r="A370" s="2" t="s">
        <v>92</v>
      </c>
      <c r="B370" s="3" t="s">
        <v>15</v>
      </c>
      <c r="C370" s="2" t="s">
        <v>32</v>
      </c>
    </row>
    <row r="371" spans="1:3" x14ac:dyDescent="0.25">
      <c r="A371" s="2" t="s">
        <v>92</v>
      </c>
      <c r="B371" s="2">
        <v>0</v>
      </c>
      <c r="C371" s="2">
        <v>0</v>
      </c>
    </row>
    <row r="372" spans="1:3" x14ac:dyDescent="0.25">
      <c r="A372" s="2" t="s">
        <v>92</v>
      </c>
      <c r="B372" s="3" t="s">
        <v>16</v>
      </c>
      <c r="C372" s="2" t="s">
        <v>32</v>
      </c>
    </row>
    <row r="373" spans="1:3" x14ac:dyDescent="0.25">
      <c r="A373" s="2" t="s">
        <v>92</v>
      </c>
      <c r="B373" s="2">
        <v>0</v>
      </c>
      <c r="C373" s="2">
        <v>0</v>
      </c>
    </row>
    <row r="374" spans="1:3" x14ac:dyDescent="0.25">
      <c r="A374" s="2" t="s">
        <v>92</v>
      </c>
      <c r="B374" s="2">
        <v>0</v>
      </c>
      <c r="C374" s="3" t="s">
        <v>15</v>
      </c>
    </row>
    <row r="375" spans="1:3" x14ac:dyDescent="0.25">
      <c r="A375" s="2" t="s">
        <v>92</v>
      </c>
      <c r="B375" s="2">
        <v>0</v>
      </c>
      <c r="C375" s="3" t="s">
        <v>16</v>
      </c>
    </row>
    <row r="376" spans="1:3" x14ac:dyDescent="0.25">
      <c r="A376" s="2" t="s">
        <v>92</v>
      </c>
      <c r="B376" s="3" t="s">
        <v>16</v>
      </c>
      <c r="C376" s="2" t="s">
        <v>26</v>
      </c>
    </row>
    <row r="377" spans="1:3" x14ac:dyDescent="0.25">
      <c r="A377" s="2" t="s">
        <v>92</v>
      </c>
      <c r="B377" s="3" t="s">
        <v>15</v>
      </c>
      <c r="C377" s="3" t="s">
        <v>16</v>
      </c>
    </row>
    <row r="378" spans="1:3" x14ac:dyDescent="0.25">
      <c r="A378" s="2" t="s">
        <v>92</v>
      </c>
      <c r="B378" s="3" t="s">
        <v>15</v>
      </c>
      <c r="C378" s="2" t="s">
        <v>26</v>
      </c>
    </row>
    <row r="379" spans="1:3" x14ac:dyDescent="0.25">
      <c r="A379" s="2" t="s">
        <v>92</v>
      </c>
      <c r="B379" s="2">
        <v>0</v>
      </c>
      <c r="C379" s="3" t="s">
        <v>15</v>
      </c>
    </row>
    <row r="380" spans="1:3" x14ac:dyDescent="0.25">
      <c r="A380" s="2" t="s">
        <v>24</v>
      </c>
      <c r="B380" s="2">
        <v>0</v>
      </c>
      <c r="C380" s="3" t="s">
        <v>15</v>
      </c>
    </row>
    <row r="381" spans="1:3" x14ac:dyDescent="0.25">
      <c r="A381" s="2" t="s">
        <v>92</v>
      </c>
      <c r="B381" s="3" t="s">
        <v>15</v>
      </c>
      <c r="C381" s="3" t="s">
        <v>16</v>
      </c>
    </row>
    <row r="382" spans="1:3" x14ac:dyDescent="0.25">
      <c r="A382" s="2" t="s">
        <v>92</v>
      </c>
      <c r="B382" s="3" t="s">
        <v>15</v>
      </c>
      <c r="C382" s="3" t="s">
        <v>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V165"/>
  <sheetViews>
    <sheetView topLeftCell="A7" workbookViewId="0">
      <selection activeCell="P1" sqref="P1"/>
    </sheetView>
  </sheetViews>
  <sheetFormatPr defaultRowHeight="13.2" x14ac:dyDescent="0.25"/>
  <cols>
    <col min="1" max="1" width="36.6640625" customWidth="1"/>
    <col min="2" max="2" width="16" bestFit="1" customWidth="1"/>
    <col min="3" max="3" width="8.5546875" customWidth="1"/>
    <col min="4" max="4" width="8.6640625" customWidth="1"/>
    <col min="5" max="5" width="8.44140625" customWidth="1"/>
    <col min="6" max="6" width="9.5546875" customWidth="1"/>
    <col min="7" max="7" width="8.6640625" customWidth="1"/>
    <col min="8" max="8" width="9.44140625" customWidth="1"/>
    <col min="9" max="9" width="16.109375" customWidth="1"/>
    <col min="10" max="10" width="11.5546875" bestFit="1" customWidth="1"/>
    <col min="11" max="11" width="9.5546875" bestFit="1" customWidth="1"/>
    <col min="12" max="12" width="10.109375" bestFit="1" customWidth="1"/>
    <col min="13" max="13" width="9.5546875" bestFit="1" customWidth="1"/>
    <col min="25" max="25" width="49.5546875" customWidth="1"/>
    <col min="26" max="26" width="16" bestFit="1" customWidth="1"/>
    <col min="27" max="27" width="11.6640625" customWidth="1"/>
    <col min="28" max="28" width="8.33203125" customWidth="1"/>
    <col min="29" max="29" width="9.109375" customWidth="1"/>
    <col min="30" max="30" width="8.5546875" customWidth="1"/>
    <col min="31" max="31" width="8.44140625" customWidth="1"/>
    <col min="32" max="32" width="7.33203125" customWidth="1"/>
    <col min="33" max="33" width="10.6640625" bestFit="1" customWidth="1"/>
  </cols>
  <sheetData>
    <row r="1" spans="1:48" x14ac:dyDescent="0.25">
      <c r="A1" s="39" t="s">
        <v>70</v>
      </c>
      <c r="B1" s="39" t="s">
        <v>69</v>
      </c>
      <c r="P1" s="95" t="s">
        <v>109</v>
      </c>
      <c r="S1" s="1" t="s">
        <v>4</v>
      </c>
      <c r="T1" s="1" t="s">
        <v>6</v>
      </c>
      <c r="U1" s="11" t="s">
        <v>8</v>
      </c>
      <c r="V1" s="11" t="s">
        <v>9</v>
      </c>
      <c r="Y1" s="39" t="s">
        <v>70</v>
      </c>
      <c r="Z1" s="39" t="s">
        <v>69</v>
      </c>
      <c r="AV1" s="37" t="s">
        <v>101</v>
      </c>
    </row>
    <row r="2" spans="1:48" x14ac:dyDescent="0.25">
      <c r="A2" s="39" t="s">
        <v>67</v>
      </c>
      <c r="B2">
        <v>0</v>
      </c>
      <c r="C2" t="s">
        <v>15</v>
      </c>
      <c r="D2" t="s">
        <v>16</v>
      </c>
      <c r="E2" t="s">
        <v>26</v>
      </c>
      <c r="F2" t="s">
        <v>68</v>
      </c>
      <c r="S2" s="2" t="s">
        <v>12</v>
      </c>
      <c r="T2" s="2" t="s">
        <v>13</v>
      </c>
      <c r="U2" s="3" t="s">
        <v>15</v>
      </c>
      <c r="V2" s="3" t="s">
        <v>16</v>
      </c>
      <c r="Y2" s="39" t="s">
        <v>67</v>
      </c>
      <c r="Z2">
        <v>0</v>
      </c>
      <c r="AA2" t="s">
        <v>15</v>
      </c>
      <c r="AB2" t="s">
        <v>16</v>
      </c>
      <c r="AC2" t="s">
        <v>68</v>
      </c>
    </row>
    <row r="3" spans="1:48" x14ac:dyDescent="0.25">
      <c r="A3" s="40" t="s">
        <v>19</v>
      </c>
      <c r="B3" s="41">
        <v>30</v>
      </c>
      <c r="C3" s="41">
        <v>6</v>
      </c>
      <c r="D3" s="41">
        <v>1</v>
      </c>
      <c r="E3" s="41"/>
      <c r="F3" s="41">
        <v>37</v>
      </c>
      <c r="S3" s="2" t="s">
        <v>12</v>
      </c>
      <c r="T3" s="2" t="s">
        <v>19</v>
      </c>
      <c r="U3" s="2">
        <v>0</v>
      </c>
      <c r="V3" s="3" t="s">
        <v>15</v>
      </c>
      <c r="Y3" s="40" t="s">
        <v>19</v>
      </c>
      <c r="Z3" s="41">
        <v>17</v>
      </c>
      <c r="AA3" s="41">
        <v>3</v>
      </c>
      <c r="AB3" s="41"/>
      <c r="AC3" s="41">
        <v>20</v>
      </c>
    </row>
    <row r="4" spans="1:48" x14ac:dyDescent="0.25">
      <c r="A4" s="40" t="s">
        <v>13</v>
      </c>
      <c r="B4" s="41">
        <v>189</v>
      </c>
      <c r="C4" s="41">
        <v>38</v>
      </c>
      <c r="D4" s="41">
        <v>12</v>
      </c>
      <c r="E4" s="41">
        <v>5</v>
      </c>
      <c r="F4" s="41">
        <v>244</v>
      </c>
      <c r="S4" s="2" t="s">
        <v>12</v>
      </c>
      <c r="T4" s="2" t="s">
        <v>13</v>
      </c>
      <c r="U4" s="2">
        <v>0</v>
      </c>
      <c r="V4" s="3" t="s">
        <v>16</v>
      </c>
      <c r="Y4" s="40" t="s">
        <v>13</v>
      </c>
      <c r="Z4" s="41">
        <v>86</v>
      </c>
      <c r="AA4" s="41">
        <v>12</v>
      </c>
      <c r="AB4" s="41">
        <v>6</v>
      </c>
      <c r="AC4" s="41">
        <v>104</v>
      </c>
    </row>
    <row r="5" spans="1:48" x14ac:dyDescent="0.25">
      <c r="A5" s="40" t="s">
        <v>23</v>
      </c>
      <c r="B5" s="41">
        <v>81</v>
      </c>
      <c r="C5" s="41">
        <v>7</v>
      </c>
      <c r="D5" s="41"/>
      <c r="E5" s="41">
        <v>3</v>
      </c>
      <c r="F5" s="41">
        <v>91</v>
      </c>
      <c r="S5" s="2" t="s">
        <v>12</v>
      </c>
      <c r="T5" s="2" t="s">
        <v>23</v>
      </c>
      <c r="U5" s="2">
        <v>0</v>
      </c>
      <c r="V5" s="2">
        <v>0</v>
      </c>
      <c r="Y5" s="40" t="s">
        <v>23</v>
      </c>
      <c r="Z5" s="41">
        <v>32</v>
      </c>
      <c r="AA5" s="41">
        <v>4</v>
      </c>
      <c r="AB5" s="41"/>
      <c r="AC5" s="41">
        <v>36</v>
      </c>
    </row>
    <row r="6" spans="1:48" x14ac:dyDescent="0.25">
      <c r="A6" s="40" t="s">
        <v>35</v>
      </c>
      <c r="B6" s="41">
        <v>4</v>
      </c>
      <c r="C6" s="41">
        <v>4</v>
      </c>
      <c r="D6" s="41">
        <v>1</v>
      </c>
      <c r="E6" s="41"/>
      <c r="F6" s="41">
        <v>9</v>
      </c>
      <c r="S6" s="2" t="s">
        <v>12</v>
      </c>
      <c r="T6" s="2" t="s">
        <v>13</v>
      </c>
      <c r="U6" s="2">
        <v>0</v>
      </c>
      <c r="V6" s="3" t="s">
        <v>16</v>
      </c>
      <c r="Y6" s="40" t="s">
        <v>35</v>
      </c>
      <c r="Z6" s="41">
        <v>1</v>
      </c>
      <c r="AA6" s="41">
        <v>3</v>
      </c>
      <c r="AB6" s="41"/>
      <c r="AC6" s="41">
        <v>4</v>
      </c>
    </row>
    <row r="7" spans="1:48" x14ac:dyDescent="0.25">
      <c r="A7" s="40" t="s">
        <v>68</v>
      </c>
      <c r="B7" s="41">
        <v>304</v>
      </c>
      <c r="C7" s="41">
        <v>55</v>
      </c>
      <c r="D7" s="41">
        <v>14</v>
      </c>
      <c r="E7" s="41">
        <v>8</v>
      </c>
      <c r="F7" s="41">
        <v>381</v>
      </c>
      <c r="S7" s="2" t="s">
        <v>12</v>
      </c>
      <c r="T7" s="2" t="s">
        <v>13</v>
      </c>
      <c r="U7" s="2">
        <v>0</v>
      </c>
      <c r="V7" s="3" t="s">
        <v>15</v>
      </c>
      <c r="Y7" s="40" t="s">
        <v>68</v>
      </c>
      <c r="Z7" s="41">
        <v>136</v>
      </c>
      <c r="AA7" s="41">
        <v>22</v>
      </c>
      <c r="AB7" s="41">
        <v>6</v>
      </c>
      <c r="AC7" s="41">
        <v>164</v>
      </c>
    </row>
    <row r="8" spans="1:48" x14ac:dyDescent="0.25">
      <c r="S8" s="2" t="s">
        <v>12</v>
      </c>
      <c r="T8" s="2" t="s">
        <v>13</v>
      </c>
      <c r="U8" s="3" t="s">
        <v>15</v>
      </c>
      <c r="V8" s="3" t="s">
        <v>15</v>
      </c>
    </row>
    <row r="9" spans="1:48" x14ac:dyDescent="0.25">
      <c r="S9" s="2" t="s">
        <v>12</v>
      </c>
      <c r="T9" s="2" t="s">
        <v>13</v>
      </c>
      <c r="U9" s="2">
        <v>0</v>
      </c>
      <c r="V9" s="2">
        <v>0</v>
      </c>
    </row>
    <row r="10" spans="1:48" x14ac:dyDescent="0.25">
      <c r="A10" s="38" t="s">
        <v>71</v>
      </c>
      <c r="B10" s="19" t="s">
        <v>73</v>
      </c>
      <c r="C10" s="19" t="s">
        <v>15</v>
      </c>
      <c r="D10" s="19" t="s">
        <v>16</v>
      </c>
      <c r="E10" s="19" t="s">
        <v>26</v>
      </c>
      <c r="F10" s="38" t="s">
        <v>72</v>
      </c>
      <c r="J10" s="19" t="s">
        <v>73</v>
      </c>
      <c r="K10" s="19" t="s">
        <v>15</v>
      </c>
      <c r="L10" s="19" t="s">
        <v>16</v>
      </c>
      <c r="M10" s="19" t="s">
        <v>26</v>
      </c>
      <c r="S10" s="2" t="s">
        <v>12</v>
      </c>
      <c r="T10" s="2" t="s">
        <v>13</v>
      </c>
      <c r="U10" s="3" t="s">
        <v>15</v>
      </c>
      <c r="V10" s="2" t="s">
        <v>26</v>
      </c>
      <c r="Y10" s="38" t="s">
        <v>71</v>
      </c>
      <c r="Z10" s="19" t="s">
        <v>73</v>
      </c>
      <c r="AA10" s="19" t="s">
        <v>15</v>
      </c>
      <c r="AB10" s="19" t="s">
        <v>16</v>
      </c>
      <c r="AC10" s="19" t="s">
        <v>26</v>
      </c>
      <c r="AD10" s="38" t="s">
        <v>72</v>
      </c>
      <c r="AF10" s="19" t="s">
        <v>73</v>
      </c>
      <c r="AG10" s="19" t="s">
        <v>15</v>
      </c>
      <c r="AH10" s="19" t="s">
        <v>16</v>
      </c>
      <c r="AI10" s="19" t="s">
        <v>26</v>
      </c>
      <c r="AJ10" s="38" t="s">
        <v>72</v>
      </c>
    </row>
    <row r="11" spans="1:48" x14ac:dyDescent="0.25">
      <c r="A11" s="40" t="s">
        <v>19</v>
      </c>
      <c r="B11" s="43">
        <v>30</v>
      </c>
      <c r="C11" s="44">
        <v>6</v>
      </c>
      <c r="D11" s="44">
        <v>1</v>
      </c>
      <c r="E11" s="45">
        <v>0</v>
      </c>
      <c r="F11" s="41">
        <v>37</v>
      </c>
      <c r="I11" s="40" t="s">
        <v>19</v>
      </c>
      <c r="J11" s="41">
        <v>30</v>
      </c>
      <c r="K11" s="41">
        <v>6</v>
      </c>
      <c r="L11" s="41">
        <v>1</v>
      </c>
      <c r="M11" s="41">
        <v>0</v>
      </c>
      <c r="S11" s="2" t="s">
        <v>12</v>
      </c>
      <c r="T11" s="2" t="s">
        <v>19</v>
      </c>
      <c r="U11" s="2">
        <v>0</v>
      </c>
      <c r="V11" s="2">
        <v>0</v>
      </c>
      <c r="Y11" s="40" t="s">
        <v>19</v>
      </c>
      <c r="Z11" s="41">
        <v>17</v>
      </c>
      <c r="AA11" s="41">
        <v>3</v>
      </c>
      <c r="AB11" s="41">
        <v>0</v>
      </c>
      <c r="AC11" s="41">
        <v>0</v>
      </c>
      <c r="AD11" s="41">
        <f>SUM(Z11:AC11)</f>
        <v>20</v>
      </c>
      <c r="AF11" s="60">
        <f>Z11/$AD11</f>
        <v>0.85</v>
      </c>
      <c r="AG11" s="60">
        <f t="shared" ref="AG11:AI14" si="0">AA11/$AD11</f>
        <v>0.15</v>
      </c>
      <c r="AH11" s="60">
        <f t="shared" si="0"/>
        <v>0</v>
      </c>
      <c r="AI11" s="60">
        <f t="shared" si="0"/>
        <v>0</v>
      </c>
      <c r="AJ11" s="60">
        <f>SUM(AF11:AI11)</f>
        <v>1</v>
      </c>
    </row>
    <row r="12" spans="1:48" x14ac:dyDescent="0.25">
      <c r="A12" s="40" t="s">
        <v>13</v>
      </c>
      <c r="B12" s="53">
        <v>189</v>
      </c>
      <c r="C12" s="54">
        <v>38</v>
      </c>
      <c r="D12" s="54">
        <v>12</v>
      </c>
      <c r="E12" s="55">
        <v>5</v>
      </c>
      <c r="F12" s="41">
        <v>244</v>
      </c>
      <c r="I12" s="40" t="s">
        <v>13</v>
      </c>
      <c r="J12" s="41">
        <v>189</v>
      </c>
      <c r="K12" s="41">
        <v>38</v>
      </c>
      <c r="L12" s="41">
        <v>12</v>
      </c>
      <c r="M12" s="41">
        <v>5</v>
      </c>
      <c r="S12" s="2" t="s">
        <v>12</v>
      </c>
      <c r="T12" s="2" t="s">
        <v>13</v>
      </c>
      <c r="U12" s="2">
        <v>0</v>
      </c>
      <c r="V12" s="2">
        <v>0</v>
      </c>
      <c r="Y12" s="40" t="s">
        <v>13</v>
      </c>
      <c r="Z12" s="41">
        <v>86</v>
      </c>
      <c r="AA12" s="41">
        <v>12</v>
      </c>
      <c r="AB12" s="41">
        <v>6</v>
      </c>
      <c r="AC12" s="41">
        <v>0</v>
      </c>
      <c r="AD12" s="41">
        <f t="shared" ref="AD12:AD15" si="1">SUM(Z12:AC12)</f>
        <v>104</v>
      </c>
      <c r="AF12" s="60">
        <f t="shared" ref="AF12:AF14" si="2">Z12/$AD12</f>
        <v>0.82692307692307687</v>
      </c>
      <c r="AG12" s="60">
        <f t="shared" si="0"/>
        <v>0.11538461538461539</v>
      </c>
      <c r="AH12" s="60">
        <f t="shared" si="0"/>
        <v>5.7692307692307696E-2</v>
      </c>
      <c r="AI12" s="60">
        <f t="shared" si="0"/>
        <v>0</v>
      </c>
      <c r="AJ12" s="60">
        <f t="shared" ref="AJ12:AJ14" si="3">SUM(AF12:AI12)</f>
        <v>1</v>
      </c>
    </row>
    <row r="13" spans="1:48" x14ac:dyDescent="0.25">
      <c r="A13" s="40" t="s">
        <v>23</v>
      </c>
      <c r="B13" s="53">
        <v>81</v>
      </c>
      <c r="C13" s="54">
        <v>7</v>
      </c>
      <c r="D13" s="54">
        <v>0</v>
      </c>
      <c r="E13" s="55">
        <v>3</v>
      </c>
      <c r="F13" s="41">
        <v>91</v>
      </c>
      <c r="I13" s="40" t="s">
        <v>23</v>
      </c>
      <c r="J13" s="41">
        <v>81</v>
      </c>
      <c r="K13" s="41">
        <v>7</v>
      </c>
      <c r="L13" s="41">
        <v>0</v>
      </c>
      <c r="M13" s="41">
        <v>3</v>
      </c>
      <c r="S13" s="2" t="s">
        <v>12</v>
      </c>
      <c r="T13" s="2" t="s">
        <v>13</v>
      </c>
      <c r="U13" s="2">
        <v>0</v>
      </c>
      <c r="V13" s="3" t="s">
        <v>15</v>
      </c>
      <c r="Y13" s="40" t="s">
        <v>23</v>
      </c>
      <c r="Z13" s="41">
        <v>32</v>
      </c>
      <c r="AA13" s="41">
        <v>4</v>
      </c>
      <c r="AB13" s="41">
        <v>0</v>
      </c>
      <c r="AC13" s="41">
        <v>0</v>
      </c>
      <c r="AD13" s="41">
        <f t="shared" si="1"/>
        <v>36</v>
      </c>
      <c r="AF13" s="60">
        <f t="shared" si="2"/>
        <v>0.88888888888888884</v>
      </c>
      <c r="AG13" s="60">
        <f t="shared" si="0"/>
        <v>0.1111111111111111</v>
      </c>
      <c r="AH13" s="60">
        <f t="shared" si="0"/>
        <v>0</v>
      </c>
      <c r="AI13" s="60">
        <f t="shared" si="0"/>
        <v>0</v>
      </c>
      <c r="AJ13" s="60">
        <f t="shared" si="3"/>
        <v>1</v>
      </c>
    </row>
    <row r="14" spans="1:48" x14ac:dyDescent="0.25">
      <c r="A14" s="40" t="s">
        <v>35</v>
      </c>
      <c r="B14" s="46">
        <v>4</v>
      </c>
      <c r="C14" s="47">
        <v>4</v>
      </c>
      <c r="D14" s="47">
        <v>1</v>
      </c>
      <c r="E14" s="48">
        <v>0</v>
      </c>
      <c r="F14" s="41">
        <v>9</v>
      </c>
      <c r="I14" s="40" t="s">
        <v>35</v>
      </c>
      <c r="J14" s="41">
        <v>4</v>
      </c>
      <c r="K14" s="41">
        <v>4</v>
      </c>
      <c r="L14" s="41">
        <v>1</v>
      </c>
      <c r="M14" s="41">
        <v>0</v>
      </c>
      <c r="S14" s="2" t="s">
        <v>12</v>
      </c>
      <c r="T14" s="2" t="s">
        <v>13</v>
      </c>
      <c r="U14" s="2">
        <v>0</v>
      </c>
      <c r="V14" s="2">
        <v>0</v>
      </c>
      <c r="Y14" s="40" t="s">
        <v>35</v>
      </c>
      <c r="Z14" s="41">
        <v>1</v>
      </c>
      <c r="AA14" s="41">
        <v>3</v>
      </c>
      <c r="AB14" s="41">
        <v>0</v>
      </c>
      <c r="AC14" s="41">
        <v>0</v>
      </c>
      <c r="AD14" s="41">
        <f t="shared" si="1"/>
        <v>4</v>
      </c>
      <c r="AF14" s="60">
        <f t="shared" si="2"/>
        <v>0.25</v>
      </c>
      <c r="AG14" s="60">
        <f t="shared" si="0"/>
        <v>0.75</v>
      </c>
      <c r="AH14" s="60">
        <f t="shared" si="0"/>
        <v>0</v>
      </c>
      <c r="AI14" s="60">
        <f t="shared" si="0"/>
        <v>0</v>
      </c>
      <c r="AJ14" s="60">
        <f t="shared" si="3"/>
        <v>1</v>
      </c>
    </row>
    <row r="15" spans="1:48" x14ac:dyDescent="0.25">
      <c r="A15" s="38" t="s">
        <v>72</v>
      </c>
      <c r="B15">
        <f>SUM(B11:B14)</f>
        <v>304</v>
      </c>
      <c r="C15">
        <f t="shared" ref="C15:F15" si="4">SUM(C11:C14)</f>
        <v>55</v>
      </c>
      <c r="D15">
        <f t="shared" si="4"/>
        <v>14</v>
      </c>
      <c r="E15">
        <f t="shared" si="4"/>
        <v>8</v>
      </c>
      <c r="F15">
        <f t="shared" si="4"/>
        <v>381</v>
      </c>
      <c r="S15" s="2" t="s">
        <v>12</v>
      </c>
      <c r="T15" s="2" t="s">
        <v>13</v>
      </c>
      <c r="U15" s="2">
        <v>0</v>
      </c>
      <c r="V15" s="2">
        <v>0</v>
      </c>
      <c r="Y15" s="38" t="s">
        <v>72</v>
      </c>
      <c r="Z15">
        <f>SUM(Z11:Z14)</f>
        <v>136</v>
      </c>
      <c r="AA15">
        <f t="shared" ref="AA15:AC15" si="5">SUM(AA11:AA14)</f>
        <v>22</v>
      </c>
      <c r="AB15">
        <f t="shared" si="5"/>
        <v>6</v>
      </c>
      <c r="AC15">
        <f t="shared" si="5"/>
        <v>0</v>
      </c>
      <c r="AD15" s="41">
        <f t="shared" si="1"/>
        <v>164</v>
      </c>
    </row>
    <row r="16" spans="1:48" x14ac:dyDescent="0.25">
      <c r="I16" s="38" t="s">
        <v>72</v>
      </c>
      <c r="J16">
        <f>SUM(J11:J14)</f>
        <v>304</v>
      </c>
      <c r="K16">
        <f t="shared" ref="K16:M16" si="6">SUM(K11:K14)</f>
        <v>55</v>
      </c>
      <c r="L16">
        <f t="shared" si="6"/>
        <v>14</v>
      </c>
      <c r="M16">
        <f t="shared" si="6"/>
        <v>8</v>
      </c>
      <c r="S16" s="2" t="s">
        <v>12</v>
      </c>
      <c r="T16" s="2" t="s">
        <v>13</v>
      </c>
      <c r="U16" s="2">
        <v>0</v>
      </c>
      <c r="V16" s="3" t="s">
        <v>15</v>
      </c>
    </row>
    <row r="17" spans="1:30" x14ac:dyDescent="0.25">
      <c r="A17" s="38" t="s">
        <v>74</v>
      </c>
      <c r="B17" s="17">
        <f>B15/$F$15</f>
        <v>0.79790026246719159</v>
      </c>
      <c r="C17" s="17">
        <f t="shared" ref="C17:E17" si="7">C15/$F$15</f>
        <v>0.14435695538057744</v>
      </c>
      <c r="D17" s="17">
        <f t="shared" si="7"/>
        <v>3.6745406824146981E-2</v>
      </c>
      <c r="E17" s="17">
        <f t="shared" si="7"/>
        <v>2.0997375328083989E-2</v>
      </c>
      <c r="S17" s="2" t="s">
        <v>12</v>
      </c>
      <c r="T17" s="2" t="s">
        <v>23</v>
      </c>
      <c r="U17" s="2">
        <v>0</v>
      </c>
      <c r="V17" s="3" t="s">
        <v>15</v>
      </c>
      <c r="Y17" s="38" t="s">
        <v>74</v>
      </c>
      <c r="Z17" s="17">
        <f>Z15/$AD$15</f>
        <v>0.82926829268292679</v>
      </c>
      <c r="AA17" s="17">
        <f t="shared" ref="AA17:AC17" si="8">AA15/$AD$15</f>
        <v>0.13414634146341464</v>
      </c>
      <c r="AB17" s="17">
        <f t="shared" si="8"/>
        <v>3.6585365853658534E-2</v>
      </c>
      <c r="AC17" s="17">
        <f t="shared" si="8"/>
        <v>0</v>
      </c>
    </row>
    <row r="18" spans="1:30" x14ac:dyDescent="0.25">
      <c r="S18" s="2" t="s">
        <v>12</v>
      </c>
      <c r="T18" s="2" t="s">
        <v>13</v>
      </c>
      <c r="U18" s="2">
        <v>0</v>
      </c>
      <c r="V18" s="3" t="s">
        <v>15</v>
      </c>
    </row>
    <row r="19" spans="1:30" x14ac:dyDescent="0.25">
      <c r="I19" s="58" t="s">
        <v>95</v>
      </c>
      <c r="J19" s="59">
        <f>J14/J16</f>
        <v>1.3157894736842105E-2</v>
      </c>
      <c r="K19" s="59">
        <f t="shared" ref="K19:M19" si="9">K14/K16</f>
        <v>7.2727272727272724E-2</v>
      </c>
      <c r="L19" s="59">
        <f t="shared" si="9"/>
        <v>7.1428571428571425E-2</v>
      </c>
      <c r="M19" s="59">
        <f t="shared" si="9"/>
        <v>0</v>
      </c>
      <c r="S19" s="2" t="s">
        <v>12</v>
      </c>
      <c r="T19" s="2" t="s">
        <v>13</v>
      </c>
      <c r="U19" s="2">
        <v>0</v>
      </c>
      <c r="V19" s="3" t="s">
        <v>15</v>
      </c>
    </row>
    <row r="20" spans="1:30" x14ac:dyDescent="0.25">
      <c r="A20" s="38" t="s">
        <v>75</v>
      </c>
      <c r="B20" s="19" t="s">
        <v>73</v>
      </c>
      <c r="C20" s="19" t="s">
        <v>15</v>
      </c>
      <c r="D20" s="19" t="s">
        <v>16</v>
      </c>
      <c r="E20" s="19" t="s">
        <v>26</v>
      </c>
      <c r="F20" s="38" t="s">
        <v>72</v>
      </c>
      <c r="I20" s="58" t="s">
        <v>80</v>
      </c>
      <c r="J20" s="17">
        <f>J19*(1-J19)/J16</f>
        <v>4.2713041259658839E-5</v>
      </c>
      <c r="K20" s="17">
        <f t="shared" ref="K20:M20" si="10">K19*(1-K19)/K16</f>
        <v>1.2261457550713749E-3</v>
      </c>
      <c r="L20" s="17">
        <f t="shared" si="10"/>
        <v>4.7376093294460644E-3</v>
      </c>
      <c r="M20" s="17">
        <f t="shared" si="10"/>
        <v>0</v>
      </c>
      <c r="S20" s="2" t="s">
        <v>30</v>
      </c>
      <c r="T20" s="2" t="s">
        <v>13</v>
      </c>
      <c r="U20" s="2">
        <v>0</v>
      </c>
      <c r="V20" s="3" t="s">
        <v>15</v>
      </c>
      <c r="Y20" s="38" t="s">
        <v>75</v>
      </c>
      <c r="Z20" s="19" t="s">
        <v>73</v>
      </c>
      <c r="AA20" s="19" t="s">
        <v>15</v>
      </c>
      <c r="AB20" s="19" t="s">
        <v>16</v>
      </c>
      <c r="AC20" s="19" t="s">
        <v>26</v>
      </c>
      <c r="AD20" s="38" t="s">
        <v>72</v>
      </c>
    </row>
    <row r="21" spans="1:30" x14ac:dyDescent="0.25">
      <c r="A21" s="66" t="s">
        <v>19</v>
      </c>
      <c r="B21" s="29">
        <f>B$17*$F11</f>
        <v>29.522309711286088</v>
      </c>
      <c r="C21" s="30">
        <f t="shared" ref="C21:E21" si="11">C$17*$F11</f>
        <v>5.3412073490813654</v>
      </c>
      <c r="D21" s="30">
        <f t="shared" si="11"/>
        <v>1.3595800524934383</v>
      </c>
      <c r="E21" s="31">
        <f t="shared" si="11"/>
        <v>0.7769028871391076</v>
      </c>
      <c r="F21" s="6">
        <f>SUM(B21:E21)</f>
        <v>37.000000000000007</v>
      </c>
      <c r="I21" s="58" t="s">
        <v>81</v>
      </c>
      <c r="J21" s="17">
        <f>SQRT(J20)</f>
        <v>6.5355214986762026E-3</v>
      </c>
      <c r="K21" s="17">
        <f t="shared" ref="K21:M21" si="12">SQRT(K20)</f>
        <v>3.5016364104106738E-2</v>
      </c>
      <c r="L21" s="17">
        <f t="shared" si="12"/>
        <v>6.8830293689959396E-2</v>
      </c>
      <c r="M21" s="17">
        <f t="shared" si="12"/>
        <v>0</v>
      </c>
      <c r="S21" s="2" t="s">
        <v>12</v>
      </c>
      <c r="T21" s="2" t="s">
        <v>13</v>
      </c>
      <c r="U21" s="2">
        <v>0</v>
      </c>
      <c r="V21" s="2">
        <v>0</v>
      </c>
      <c r="Y21" s="66" t="s">
        <v>19</v>
      </c>
      <c r="Z21" s="29">
        <f>Z$17*$AD11</f>
        <v>16.585365853658537</v>
      </c>
      <c r="AA21" s="29">
        <f t="shared" ref="AA21:AC21" si="13">AA$17*$AD11</f>
        <v>2.6829268292682928</v>
      </c>
      <c r="AB21" s="29">
        <f t="shared" si="13"/>
        <v>0.73170731707317072</v>
      </c>
      <c r="AC21" s="29">
        <f t="shared" si="13"/>
        <v>0</v>
      </c>
      <c r="AD21" s="6">
        <f>SUM(Z21:AC21)</f>
        <v>20</v>
      </c>
    </row>
    <row r="22" spans="1:30" x14ac:dyDescent="0.25">
      <c r="A22" s="40" t="s">
        <v>13</v>
      </c>
      <c r="B22" s="32">
        <f t="shared" ref="B22:E24" si="14">B$17*$F12</f>
        <v>194.68766404199474</v>
      </c>
      <c r="C22" s="24">
        <f t="shared" si="14"/>
        <v>35.223097112860899</v>
      </c>
      <c r="D22" s="24">
        <f t="shared" si="14"/>
        <v>8.9658792650918642</v>
      </c>
      <c r="E22" s="25">
        <f t="shared" si="14"/>
        <v>5.1233595800524938</v>
      </c>
      <c r="F22" s="6">
        <f t="shared" ref="F22:F25" si="15">SUM(B22:E22)</f>
        <v>244</v>
      </c>
      <c r="I22" s="58" t="s">
        <v>82</v>
      </c>
      <c r="J22" s="17">
        <f>1.96*J21</f>
        <v>1.2809622137405358E-2</v>
      </c>
      <c r="K22" s="17">
        <f t="shared" ref="K22:M22" si="16">1.96*K21</f>
        <v>6.8632073644049205E-2</v>
      </c>
      <c r="L22" s="17">
        <f t="shared" si="16"/>
        <v>0.13490737563232041</v>
      </c>
      <c r="M22" s="17">
        <f t="shared" si="16"/>
        <v>0</v>
      </c>
      <c r="S22" s="2" t="s">
        <v>30</v>
      </c>
      <c r="T22" s="2" t="s">
        <v>19</v>
      </c>
      <c r="U22" s="2">
        <v>0</v>
      </c>
      <c r="V22" s="2">
        <v>0</v>
      </c>
      <c r="Y22" s="40" t="s">
        <v>13</v>
      </c>
      <c r="Z22" s="29">
        <f t="shared" ref="Z22:AC24" si="17">Z$17*$AD12</f>
        <v>86.243902439024382</v>
      </c>
      <c r="AA22" s="29">
        <f t="shared" si="17"/>
        <v>13.951219512195124</v>
      </c>
      <c r="AB22" s="29">
        <f t="shared" si="17"/>
        <v>3.8048780487804876</v>
      </c>
      <c r="AC22" s="29">
        <f t="shared" si="17"/>
        <v>0</v>
      </c>
      <c r="AD22" s="6">
        <f t="shared" ref="AD22:AD25" si="18">SUM(Z22:AC22)</f>
        <v>104</v>
      </c>
    </row>
    <row r="23" spans="1:30" x14ac:dyDescent="0.25">
      <c r="A23" s="66" t="s">
        <v>23</v>
      </c>
      <c r="B23" s="32">
        <f t="shared" si="14"/>
        <v>72.608923884514439</v>
      </c>
      <c r="C23" s="24">
        <f t="shared" si="14"/>
        <v>13.136482939632547</v>
      </c>
      <c r="D23" s="24">
        <f t="shared" si="14"/>
        <v>3.3438320209973753</v>
      </c>
      <c r="E23" s="25">
        <f t="shared" si="14"/>
        <v>1.9107611548556429</v>
      </c>
      <c r="F23" s="6">
        <f t="shared" si="15"/>
        <v>91.000000000000014</v>
      </c>
      <c r="I23" s="58" t="s">
        <v>51</v>
      </c>
      <c r="J23" s="59">
        <f>J19-J22</f>
        <v>3.4827259943674693E-4</v>
      </c>
      <c r="K23" s="59">
        <f t="shared" ref="K23:M23" si="19">K19-K22</f>
        <v>4.0951990832235191E-3</v>
      </c>
      <c r="L23" s="59">
        <f t="shared" si="19"/>
        <v>-6.347880420374899E-2</v>
      </c>
      <c r="M23" s="59">
        <f t="shared" si="19"/>
        <v>0</v>
      </c>
      <c r="S23" s="2" t="s">
        <v>30</v>
      </c>
      <c r="T23" s="2" t="s">
        <v>19</v>
      </c>
      <c r="U23" s="2">
        <v>0</v>
      </c>
      <c r="V23" s="2">
        <v>0</v>
      </c>
      <c r="Y23" s="66" t="s">
        <v>23</v>
      </c>
      <c r="Z23" s="29">
        <f t="shared" si="17"/>
        <v>29.853658536585364</v>
      </c>
      <c r="AA23" s="29">
        <f t="shared" si="17"/>
        <v>4.8292682926829276</v>
      </c>
      <c r="AB23" s="29">
        <f t="shared" si="17"/>
        <v>1.3170731707317072</v>
      </c>
      <c r="AC23" s="29">
        <f t="shared" si="17"/>
        <v>0</v>
      </c>
      <c r="AD23" s="6">
        <f t="shared" si="18"/>
        <v>36</v>
      </c>
    </row>
    <row r="24" spans="1:30" x14ac:dyDescent="0.25">
      <c r="A24" s="66" t="s">
        <v>35</v>
      </c>
      <c r="B24" s="33">
        <f t="shared" si="14"/>
        <v>7.1811023622047241</v>
      </c>
      <c r="C24" s="27">
        <f t="shared" si="14"/>
        <v>1.299212598425197</v>
      </c>
      <c r="D24" s="27">
        <f t="shared" si="14"/>
        <v>0.3307086614173228</v>
      </c>
      <c r="E24" s="28">
        <f t="shared" si="14"/>
        <v>0.1889763779527559</v>
      </c>
      <c r="F24" s="6">
        <f t="shared" si="15"/>
        <v>8.9999999999999982</v>
      </c>
      <c r="I24" s="58" t="s">
        <v>83</v>
      </c>
      <c r="J24" s="59">
        <f>J19+J22</f>
        <v>2.5967516874247462E-2</v>
      </c>
      <c r="K24" s="59">
        <f t="shared" ref="K24:M24" si="20">K19+K22</f>
        <v>0.14135934637132191</v>
      </c>
      <c r="L24" s="59">
        <f t="shared" si="20"/>
        <v>0.20633594706089184</v>
      </c>
      <c r="M24" s="59">
        <f t="shared" si="20"/>
        <v>0</v>
      </c>
      <c r="S24" s="2" t="s">
        <v>30</v>
      </c>
      <c r="T24" s="2" t="s">
        <v>13</v>
      </c>
      <c r="U24" s="3" t="s">
        <v>16</v>
      </c>
      <c r="V24" s="2">
        <v>0</v>
      </c>
      <c r="Y24" s="66" t="s">
        <v>35</v>
      </c>
      <c r="Z24" s="29">
        <f t="shared" si="17"/>
        <v>3.3170731707317072</v>
      </c>
      <c r="AA24" s="29">
        <f t="shared" si="17"/>
        <v>0.53658536585365857</v>
      </c>
      <c r="AB24" s="29">
        <f t="shared" si="17"/>
        <v>0.14634146341463414</v>
      </c>
      <c r="AC24" s="29">
        <f t="shared" si="17"/>
        <v>0</v>
      </c>
      <c r="AD24" s="6">
        <f t="shared" si="18"/>
        <v>4</v>
      </c>
    </row>
    <row r="25" spans="1:30" x14ac:dyDescent="0.25">
      <c r="A25" s="38" t="s">
        <v>72</v>
      </c>
      <c r="B25" s="6">
        <f>SUM(B21:B24)</f>
        <v>304</v>
      </c>
      <c r="C25" s="6">
        <f t="shared" ref="C25:E25" si="21">SUM(C21:C24)</f>
        <v>55.000000000000014</v>
      </c>
      <c r="D25" s="6">
        <f t="shared" si="21"/>
        <v>14</v>
      </c>
      <c r="E25" s="6">
        <f t="shared" si="21"/>
        <v>8</v>
      </c>
      <c r="F25" s="6">
        <f t="shared" si="15"/>
        <v>381</v>
      </c>
      <c r="S25" s="2" t="s">
        <v>30</v>
      </c>
      <c r="T25" s="2" t="s">
        <v>19</v>
      </c>
      <c r="U25" s="2">
        <v>0</v>
      </c>
      <c r="V25" s="2">
        <v>0</v>
      </c>
      <c r="Y25" s="38" t="s">
        <v>72</v>
      </c>
      <c r="Z25" s="6">
        <f>SUM(Z21:Z24)</f>
        <v>135.99999999999997</v>
      </c>
      <c r="AA25" s="6">
        <f t="shared" ref="AA25:AC25" si="22">SUM(AA21:AA24)</f>
        <v>22.000000000000004</v>
      </c>
      <c r="AB25" s="6">
        <f t="shared" si="22"/>
        <v>6</v>
      </c>
      <c r="AC25" s="6">
        <f t="shared" si="22"/>
        <v>0</v>
      </c>
      <c r="AD25" s="6">
        <f t="shared" si="18"/>
        <v>163.99999999999997</v>
      </c>
    </row>
    <row r="26" spans="1:30" x14ac:dyDescent="0.25">
      <c r="S26" s="2" t="s">
        <v>12</v>
      </c>
      <c r="T26" s="2" t="s">
        <v>23</v>
      </c>
      <c r="U26" s="3" t="s">
        <v>15</v>
      </c>
      <c r="V26" s="2" t="s">
        <v>32</v>
      </c>
    </row>
    <row r="27" spans="1:30" x14ac:dyDescent="0.25">
      <c r="I27" s="62" t="s">
        <v>97</v>
      </c>
      <c r="J27" s="59">
        <f>J12/J16</f>
        <v>0.62171052631578949</v>
      </c>
      <c r="K27" s="59">
        <f t="shared" ref="K27:M27" si="23">K12/K16</f>
        <v>0.69090909090909092</v>
      </c>
      <c r="L27" s="59">
        <f t="shared" si="23"/>
        <v>0.8571428571428571</v>
      </c>
      <c r="M27" s="59">
        <f t="shared" si="23"/>
        <v>0.625</v>
      </c>
      <c r="S27" s="2" t="s">
        <v>12</v>
      </c>
      <c r="T27" s="2" t="s">
        <v>13</v>
      </c>
      <c r="U27" s="2">
        <v>0</v>
      </c>
      <c r="V27" s="3" t="s">
        <v>16</v>
      </c>
    </row>
    <row r="28" spans="1:30" x14ac:dyDescent="0.25">
      <c r="A28" s="38" t="s">
        <v>76</v>
      </c>
      <c r="B28" s="19" t="s">
        <v>73</v>
      </c>
      <c r="C28" s="19" t="s">
        <v>15</v>
      </c>
      <c r="D28" s="19" t="s">
        <v>16</v>
      </c>
      <c r="E28" s="19" t="s">
        <v>26</v>
      </c>
      <c r="I28" s="62" t="s">
        <v>80</v>
      </c>
      <c r="J28" s="17">
        <f>J27*(1-J27)/J16</f>
        <v>7.7363995981557078E-4</v>
      </c>
      <c r="K28" s="17">
        <f t="shared" ref="K28:M28" si="24">K27*(1-K27)/K16</f>
        <v>3.8827948910593536E-3</v>
      </c>
      <c r="L28" s="17">
        <f t="shared" si="24"/>
        <v>8.7463556851311974E-3</v>
      </c>
      <c r="M28" s="17">
        <f t="shared" si="24"/>
        <v>2.9296875E-2</v>
      </c>
      <c r="S28" s="2" t="s">
        <v>30</v>
      </c>
      <c r="T28" s="2" t="s">
        <v>23</v>
      </c>
      <c r="U28" s="2">
        <v>0</v>
      </c>
      <c r="V28" s="2">
        <v>0</v>
      </c>
      <c r="Y28" s="38" t="s">
        <v>76</v>
      </c>
      <c r="Z28" s="19" t="s">
        <v>73</v>
      </c>
      <c r="AA28" s="19" t="s">
        <v>15</v>
      </c>
      <c r="AB28" s="19" t="s">
        <v>16</v>
      </c>
      <c r="AC28" s="19" t="s">
        <v>26</v>
      </c>
    </row>
    <row r="29" spans="1:30" x14ac:dyDescent="0.25">
      <c r="A29" s="40" t="s">
        <v>19</v>
      </c>
      <c r="B29" s="17">
        <f>(B11-B21)^2/B21</f>
        <v>7.7293414425615497E-3</v>
      </c>
      <c r="C29" s="17">
        <f t="shared" ref="C29:E29" si="25">(C11-C21)^2/C21</f>
        <v>8.1256489130504719E-2</v>
      </c>
      <c r="D29" s="17">
        <f t="shared" si="25"/>
        <v>9.5101288014673824E-2</v>
      </c>
      <c r="E29" s="17">
        <f t="shared" si="25"/>
        <v>0.7769028871391076</v>
      </c>
      <c r="I29" s="62" t="s">
        <v>81</v>
      </c>
      <c r="J29" s="17">
        <f>SQRT(J28)</f>
        <v>2.7814384045230459E-2</v>
      </c>
      <c r="K29" s="17">
        <f t="shared" ref="K29:M29" si="26">SQRT(K28)</f>
        <v>6.2312076606861319E-2</v>
      </c>
      <c r="L29" s="17">
        <f t="shared" si="26"/>
        <v>9.3521952958282459E-2</v>
      </c>
      <c r="M29" s="17">
        <f t="shared" si="26"/>
        <v>0.17116329922036441</v>
      </c>
      <c r="S29" s="2" t="s">
        <v>12</v>
      </c>
      <c r="T29" s="2" t="s">
        <v>13</v>
      </c>
      <c r="U29" s="2">
        <v>0</v>
      </c>
      <c r="V29" s="2">
        <v>0</v>
      </c>
      <c r="Y29" s="40" t="s">
        <v>19</v>
      </c>
      <c r="Z29" s="17">
        <f>(Z11-Z21)^2/Z21</f>
        <v>1.0365853658536558E-2</v>
      </c>
      <c r="AA29" s="17">
        <f t="shared" ref="AA29:AC29" si="27">(AA11-AA21)^2/AA21</f>
        <v>3.747228381374719E-2</v>
      </c>
      <c r="AB29" s="17">
        <f t="shared" si="27"/>
        <v>0.73170731707317072</v>
      </c>
      <c r="AC29" s="16" t="e">
        <f t="shared" si="27"/>
        <v>#DIV/0!</v>
      </c>
    </row>
    <row r="30" spans="1:30" x14ac:dyDescent="0.25">
      <c r="A30" s="66" t="s">
        <v>13</v>
      </c>
      <c r="B30" s="17">
        <f t="shared" ref="B30:E32" si="28">(B12-B22)^2/B22</f>
        <v>0.16616113000165234</v>
      </c>
      <c r="C30" s="17">
        <f t="shared" si="28"/>
        <v>0.21892423655686755</v>
      </c>
      <c r="D30" s="17">
        <f t="shared" si="28"/>
        <v>1.0267691948342517</v>
      </c>
      <c r="E30" s="17">
        <f t="shared" si="28"/>
        <v>2.9702357901983741E-3</v>
      </c>
      <c r="I30" s="62" t="s">
        <v>82</v>
      </c>
      <c r="J30" s="17">
        <f>1.96*J29</f>
        <v>5.45161927286517E-2</v>
      </c>
      <c r="K30" s="17">
        <f t="shared" ref="K30:M30" si="29">1.96*K29</f>
        <v>0.12213167014944819</v>
      </c>
      <c r="L30" s="17">
        <f t="shared" si="29"/>
        <v>0.18330302779823363</v>
      </c>
      <c r="M30" s="17">
        <f t="shared" si="29"/>
        <v>0.33548006647191425</v>
      </c>
      <c r="S30" s="2" t="s">
        <v>12</v>
      </c>
      <c r="T30" s="2" t="s">
        <v>13</v>
      </c>
      <c r="U30" s="2">
        <v>0</v>
      </c>
      <c r="V30" s="3" t="s">
        <v>15</v>
      </c>
      <c r="Y30" s="66" t="s">
        <v>13</v>
      </c>
      <c r="Z30" s="17">
        <f t="shared" ref="Z30:AC30" si="30">(Z12-Z22)^2/Z22</f>
        <v>6.8976934113227641E-4</v>
      </c>
      <c r="AA30" s="17">
        <f t="shared" si="30"/>
        <v>0.27289783387344407</v>
      </c>
      <c r="AB30" s="17">
        <f t="shared" si="30"/>
        <v>1.2664165103189495</v>
      </c>
      <c r="AC30" s="16" t="e">
        <f t="shared" si="30"/>
        <v>#DIV/0!</v>
      </c>
    </row>
    <row r="31" spans="1:30" x14ac:dyDescent="0.25">
      <c r="A31" s="40" t="s">
        <v>23</v>
      </c>
      <c r="B31" s="17">
        <f t="shared" si="28"/>
        <v>0.96971769596614099</v>
      </c>
      <c r="C31" s="17">
        <f t="shared" si="28"/>
        <v>2.8665528697024771</v>
      </c>
      <c r="D31" s="17">
        <f t="shared" si="28"/>
        <v>3.3438320209973758</v>
      </c>
      <c r="E31" s="17">
        <f t="shared" si="28"/>
        <v>0.62092599002047832</v>
      </c>
      <c r="I31" s="62" t="s">
        <v>51</v>
      </c>
      <c r="J31" s="59">
        <f>J27-J30</f>
        <v>0.56719433358713778</v>
      </c>
      <c r="K31" s="59">
        <f t="shared" ref="K31:M31" si="31">K27-K30</f>
        <v>0.56877742075964277</v>
      </c>
      <c r="L31" s="59">
        <f t="shared" si="31"/>
        <v>0.6738398293446235</v>
      </c>
      <c r="M31" s="59">
        <f t="shared" si="31"/>
        <v>0.28951993352808575</v>
      </c>
      <c r="S31" s="2" t="s">
        <v>12</v>
      </c>
      <c r="T31" s="2" t="s">
        <v>13</v>
      </c>
      <c r="U31" s="2">
        <v>0</v>
      </c>
      <c r="V31" s="2">
        <v>0</v>
      </c>
      <c r="Y31" s="40" t="s">
        <v>23</v>
      </c>
      <c r="Z31" s="17">
        <f t="shared" ref="Z31:AC31" si="32">(Z13-Z23)^2/Z23</f>
        <v>0.15431213135660796</v>
      </c>
      <c r="AA31" s="17">
        <f t="shared" si="32"/>
        <v>0.14239960581424019</v>
      </c>
      <c r="AB31" s="17">
        <f t="shared" si="32"/>
        <v>1.3170731707317072</v>
      </c>
      <c r="AC31" s="16" t="e">
        <f t="shared" si="32"/>
        <v>#DIV/0!</v>
      </c>
    </row>
    <row r="32" spans="1:30" x14ac:dyDescent="0.25">
      <c r="A32" s="40" t="s">
        <v>35</v>
      </c>
      <c r="B32" s="17">
        <f t="shared" si="28"/>
        <v>1.4091725376433206</v>
      </c>
      <c r="C32" s="17">
        <f t="shared" si="28"/>
        <v>5.6143641135767099</v>
      </c>
      <c r="D32" s="17">
        <f t="shared" si="28"/>
        <v>1.3545181852268469</v>
      </c>
      <c r="E32" s="17">
        <f t="shared" si="28"/>
        <v>0.18897637795275588</v>
      </c>
      <c r="I32" s="62" t="s">
        <v>83</v>
      </c>
      <c r="J32" s="59">
        <f>J27+J30</f>
        <v>0.6762267190444412</v>
      </c>
      <c r="K32" s="59">
        <f t="shared" ref="K32:M32" si="33">K27+K30</f>
        <v>0.81304076105853906</v>
      </c>
      <c r="L32" s="59">
        <f t="shared" si="33"/>
        <v>1.0404458849410907</v>
      </c>
      <c r="M32" s="59">
        <f t="shared" si="33"/>
        <v>0.9604800664719142</v>
      </c>
      <c r="S32" s="2" t="s">
        <v>12</v>
      </c>
      <c r="T32" s="2" t="s">
        <v>23</v>
      </c>
      <c r="U32" s="2">
        <v>0</v>
      </c>
      <c r="V32" s="2">
        <v>0</v>
      </c>
      <c r="Y32" s="40" t="s">
        <v>35</v>
      </c>
      <c r="Z32" s="17">
        <f t="shared" ref="Z32:AC32" si="34">(Z14-Z24)^2/Z24</f>
        <v>1.6185437589670013</v>
      </c>
      <c r="AA32" s="17">
        <f t="shared" si="34"/>
        <v>11.309312638580929</v>
      </c>
      <c r="AB32" s="17">
        <f t="shared" si="34"/>
        <v>0.14634146341463414</v>
      </c>
      <c r="AC32" s="16" t="e">
        <f t="shared" si="34"/>
        <v>#DIV/0!</v>
      </c>
    </row>
    <row r="33" spans="3:28" x14ac:dyDescent="0.25">
      <c r="J33" s="17"/>
      <c r="K33" s="17"/>
      <c r="L33" s="17"/>
      <c r="M33" s="17"/>
      <c r="S33" s="2" t="s">
        <v>12</v>
      </c>
      <c r="T33" s="2" t="s">
        <v>13</v>
      </c>
      <c r="U33" s="2">
        <v>0</v>
      </c>
      <c r="V33" s="2">
        <v>0</v>
      </c>
    </row>
    <row r="34" spans="3:28" x14ac:dyDescent="0.25">
      <c r="J34" s="17"/>
      <c r="K34" s="17"/>
      <c r="L34" s="17"/>
      <c r="M34" s="17"/>
      <c r="S34" s="2" t="s">
        <v>12</v>
      </c>
      <c r="T34" s="2" t="s">
        <v>13</v>
      </c>
      <c r="U34" s="2">
        <v>0</v>
      </c>
      <c r="V34" s="3" t="s">
        <v>15</v>
      </c>
    </row>
    <row r="35" spans="3:28" x14ac:dyDescent="0.25">
      <c r="C35" s="8" t="s">
        <v>77</v>
      </c>
      <c r="D35" s="90">
        <f>SUM(B29:E32)</f>
        <v>18.743874593995923</v>
      </c>
      <c r="I35" s="61" t="s">
        <v>98</v>
      </c>
      <c r="J35" s="59">
        <f>J13/J16</f>
        <v>0.26644736842105265</v>
      </c>
      <c r="K35" s="59">
        <f t="shared" ref="K35:M35" si="35">K13/K16</f>
        <v>0.12727272727272726</v>
      </c>
      <c r="L35" s="59">
        <f t="shared" si="35"/>
        <v>0</v>
      </c>
      <c r="M35" s="59">
        <f t="shared" si="35"/>
        <v>0.375</v>
      </c>
      <c r="S35" s="2" t="s">
        <v>12</v>
      </c>
      <c r="T35" s="2" t="s">
        <v>13</v>
      </c>
      <c r="U35" s="2">
        <v>0</v>
      </c>
      <c r="V35" s="2">
        <v>0</v>
      </c>
      <c r="AA35" s="8" t="s">
        <v>77</v>
      </c>
      <c r="AB35" s="90">
        <f>SUM(Z29:AB32)</f>
        <v>17.007532336944099</v>
      </c>
    </row>
    <row r="36" spans="3:28" x14ac:dyDescent="0.25">
      <c r="C36" s="8" t="s">
        <v>78</v>
      </c>
      <c r="D36" s="90">
        <f>CHIDIST(D35,9)</f>
        <v>2.7460919759916744E-2</v>
      </c>
      <c r="I36" s="61" t="s">
        <v>80</v>
      </c>
      <c r="J36" s="17">
        <f>J35*(1-J35)/J16</f>
        <v>6.429380535610148E-4</v>
      </c>
      <c r="K36" s="17">
        <f t="shared" ref="K36:M36" si="36">K35*(1-K35)/K16</f>
        <v>2.0195341848234412E-3</v>
      </c>
      <c r="L36" s="17">
        <f t="shared" si="36"/>
        <v>0</v>
      </c>
      <c r="M36" s="17">
        <f t="shared" si="36"/>
        <v>2.9296875E-2</v>
      </c>
      <c r="S36" s="2" t="s">
        <v>12</v>
      </c>
      <c r="T36" s="2" t="s">
        <v>13</v>
      </c>
      <c r="U36" s="2">
        <v>0</v>
      </c>
      <c r="V36" s="2" t="s">
        <v>32</v>
      </c>
      <c r="AA36" s="8" t="s">
        <v>78</v>
      </c>
      <c r="AB36" s="57">
        <f>CHIDIST(AB35,9)</f>
        <v>4.8598151104603297E-2</v>
      </c>
    </row>
    <row r="37" spans="3:28" x14ac:dyDescent="0.25">
      <c r="I37" s="61" t="s">
        <v>81</v>
      </c>
      <c r="J37" s="17">
        <f>SQRT(J36)</f>
        <v>2.5356223172251321E-2</v>
      </c>
      <c r="K37" s="17">
        <f t="shared" ref="K37:M37" si="37">SQRT(K36)</f>
        <v>4.4939227683878161E-2</v>
      </c>
      <c r="L37" s="17">
        <f t="shared" si="37"/>
        <v>0</v>
      </c>
      <c r="M37" s="17">
        <f t="shared" si="37"/>
        <v>0.17116329922036441</v>
      </c>
      <c r="S37" s="2" t="s">
        <v>12</v>
      </c>
      <c r="T37" s="2" t="s">
        <v>13</v>
      </c>
      <c r="U37" s="2">
        <v>0</v>
      </c>
      <c r="V37" s="2">
        <v>0</v>
      </c>
    </row>
    <row r="38" spans="3:28" x14ac:dyDescent="0.25">
      <c r="I38" s="61" t="s">
        <v>82</v>
      </c>
      <c r="J38" s="17">
        <f>1.96*J37</f>
        <v>4.969819741761259E-2</v>
      </c>
      <c r="K38" s="17">
        <f t="shared" ref="K38:M38" si="38">1.96*K37</f>
        <v>8.8080886260401198E-2</v>
      </c>
      <c r="L38" s="17">
        <f t="shared" si="38"/>
        <v>0</v>
      </c>
      <c r="M38" s="17">
        <f t="shared" si="38"/>
        <v>0.33548006647191425</v>
      </c>
      <c r="S38" s="2" t="s">
        <v>12</v>
      </c>
      <c r="T38" s="2" t="s">
        <v>13</v>
      </c>
      <c r="U38" s="2">
        <v>0</v>
      </c>
      <c r="V38" s="3" t="s">
        <v>15</v>
      </c>
    </row>
    <row r="39" spans="3:28" x14ac:dyDescent="0.25">
      <c r="I39" s="61" t="s">
        <v>51</v>
      </c>
      <c r="J39" s="59">
        <f>J35-J38</f>
        <v>0.21674917100344007</v>
      </c>
      <c r="K39" s="59">
        <f t="shared" ref="K39:M39" si="39">K35-K38</f>
        <v>3.9191841012326062E-2</v>
      </c>
      <c r="L39" s="59">
        <f t="shared" si="39"/>
        <v>0</v>
      </c>
      <c r="M39" s="59">
        <f t="shared" si="39"/>
        <v>3.9519933528085749E-2</v>
      </c>
      <c r="S39" s="2" t="s">
        <v>12</v>
      </c>
      <c r="T39" s="2" t="s">
        <v>23</v>
      </c>
      <c r="U39" s="2">
        <v>0</v>
      </c>
      <c r="V39" s="2">
        <v>0</v>
      </c>
    </row>
    <row r="40" spans="3:28" x14ac:dyDescent="0.25">
      <c r="I40" s="61" t="s">
        <v>83</v>
      </c>
      <c r="J40" s="59">
        <f>J35+J38</f>
        <v>0.31614556583866527</v>
      </c>
      <c r="K40" s="59">
        <f t="shared" ref="K40:M40" si="40">K35+K38</f>
        <v>0.21535361353312846</v>
      </c>
      <c r="L40" s="59">
        <f t="shared" si="40"/>
        <v>0</v>
      </c>
      <c r="M40" s="59">
        <f t="shared" si="40"/>
        <v>0.7104800664719142</v>
      </c>
      <c r="S40" s="2" t="s">
        <v>12</v>
      </c>
      <c r="T40" s="2" t="s">
        <v>13</v>
      </c>
      <c r="U40" s="2">
        <v>0</v>
      </c>
      <c r="V40" s="2">
        <v>0</v>
      </c>
    </row>
    <row r="41" spans="3:28" x14ac:dyDescent="0.25">
      <c r="J41" s="17"/>
      <c r="K41" s="17"/>
      <c r="L41" s="17"/>
      <c r="M41" s="17"/>
      <c r="S41" s="2" t="s">
        <v>12</v>
      </c>
      <c r="T41" s="2" t="s">
        <v>13</v>
      </c>
      <c r="U41" s="2">
        <v>0</v>
      </c>
      <c r="V41" s="2">
        <v>0</v>
      </c>
    </row>
    <row r="42" spans="3:28" x14ac:dyDescent="0.25">
      <c r="J42" s="17"/>
      <c r="K42" s="17"/>
      <c r="L42" s="17"/>
      <c r="M42" s="17"/>
      <c r="S42" s="2" t="s">
        <v>12</v>
      </c>
      <c r="T42" s="2" t="s">
        <v>13</v>
      </c>
      <c r="U42" s="2">
        <v>0</v>
      </c>
      <c r="V42" s="3" t="s">
        <v>15</v>
      </c>
    </row>
    <row r="43" spans="3:28" x14ac:dyDescent="0.25">
      <c r="I43" s="64" t="s">
        <v>96</v>
      </c>
      <c r="J43" s="59">
        <f>J11/J16</f>
        <v>9.8684210526315791E-2</v>
      </c>
      <c r="K43" s="59">
        <f t="shared" ref="K43:M43" si="41">K11/K16</f>
        <v>0.10909090909090909</v>
      </c>
      <c r="L43" s="59">
        <f t="shared" si="41"/>
        <v>7.1428571428571425E-2</v>
      </c>
      <c r="M43" s="59">
        <f t="shared" si="41"/>
        <v>0</v>
      </c>
      <c r="S43" s="2" t="s">
        <v>30</v>
      </c>
      <c r="T43" s="2" t="s">
        <v>19</v>
      </c>
      <c r="U43" s="2">
        <v>0</v>
      </c>
      <c r="V43" s="2">
        <v>0</v>
      </c>
    </row>
    <row r="44" spans="3:28" x14ac:dyDescent="0.25">
      <c r="I44" s="64" t="s">
        <v>80</v>
      </c>
      <c r="J44" s="17">
        <f>J43*(1-J43)/J16</f>
        <v>2.9258433262866309E-4</v>
      </c>
      <c r="K44" s="17">
        <f t="shared" ref="K44:M44" si="42">K43*(1-K43)/K16</f>
        <v>1.7670924117205106E-3</v>
      </c>
      <c r="L44" s="17">
        <f t="shared" si="42"/>
        <v>4.7376093294460644E-3</v>
      </c>
      <c r="M44" s="17">
        <f t="shared" si="42"/>
        <v>0</v>
      </c>
      <c r="S44" s="2" t="s">
        <v>12</v>
      </c>
      <c r="T44" s="2" t="s">
        <v>13</v>
      </c>
      <c r="U44" s="2">
        <v>0</v>
      </c>
      <c r="V44" s="3" t="s">
        <v>16</v>
      </c>
    </row>
    <row r="45" spans="3:28" x14ac:dyDescent="0.25">
      <c r="I45" s="64" t="s">
        <v>81</v>
      </c>
      <c r="J45" s="17">
        <f>SQRT(J44)</f>
        <v>1.7105096685744371E-2</v>
      </c>
      <c r="K45" s="17">
        <f t="shared" ref="K45:M45" si="43">SQRT(K44)</f>
        <v>4.2036798304824673E-2</v>
      </c>
      <c r="L45" s="17">
        <f t="shared" si="43"/>
        <v>6.8830293689959396E-2</v>
      </c>
      <c r="M45" s="17">
        <f t="shared" si="43"/>
        <v>0</v>
      </c>
      <c r="S45" s="2" t="s">
        <v>12</v>
      </c>
      <c r="T45" s="2" t="s">
        <v>23</v>
      </c>
      <c r="U45" s="2">
        <v>0</v>
      </c>
      <c r="V45" s="2">
        <v>0</v>
      </c>
    </row>
    <row r="46" spans="3:28" x14ac:dyDescent="0.25">
      <c r="I46" s="64" t="s">
        <v>82</v>
      </c>
      <c r="J46" s="17">
        <f>1.96*J45</f>
        <v>3.3525989504058967E-2</v>
      </c>
      <c r="K46" s="17">
        <f t="shared" ref="K46:M46" si="44">1.96*K45</f>
        <v>8.2392124677456352E-2</v>
      </c>
      <c r="L46" s="17">
        <f t="shared" si="44"/>
        <v>0.13490737563232041</v>
      </c>
      <c r="M46" s="17">
        <f t="shared" si="44"/>
        <v>0</v>
      </c>
      <c r="S46" s="2" t="s">
        <v>12</v>
      </c>
      <c r="T46" s="2" t="s">
        <v>23</v>
      </c>
      <c r="U46" s="2">
        <v>0</v>
      </c>
      <c r="V46" s="2">
        <v>0</v>
      </c>
    </row>
    <row r="47" spans="3:28" x14ac:dyDescent="0.25">
      <c r="I47" s="64" t="s">
        <v>51</v>
      </c>
      <c r="J47" s="59">
        <f>J43-J46</f>
        <v>6.5158221022256824E-2</v>
      </c>
      <c r="K47" s="59">
        <f t="shared" ref="K47:M47" si="45">K43-K46</f>
        <v>2.6698784413452734E-2</v>
      </c>
      <c r="L47" s="59">
        <f t="shared" si="45"/>
        <v>-6.347880420374899E-2</v>
      </c>
      <c r="M47" s="59">
        <f t="shared" si="45"/>
        <v>0</v>
      </c>
      <c r="S47" s="2" t="s">
        <v>12</v>
      </c>
      <c r="T47" s="2" t="s">
        <v>13</v>
      </c>
      <c r="U47" s="2">
        <v>0</v>
      </c>
      <c r="V47" s="3" t="s">
        <v>16</v>
      </c>
    </row>
    <row r="48" spans="3:28" x14ac:dyDescent="0.25">
      <c r="I48" s="64" t="s">
        <v>83</v>
      </c>
      <c r="J48" s="59">
        <f>J43+J46</f>
        <v>0.13221020003037476</v>
      </c>
      <c r="K48" s="59">
        <f t="shared" ref="K48:M48" si="46">K43+K46</f>
        <v>0.19148303376836545</v>
      </c>
      <c r="L48" s="59">
        <f t="shared" si="46"/>
        <v>0.20633594706089184</v>
      </c>
      <c r="M48" s="59">
        <f t="shared" si="46"/>
        <v>0</v>
      </c>
      <c r="S48" s="2" t="s">
        <v>30</v>
      </c>
      <c r="T48" s="2" t="s">
        <v>13</v>
      </c>
      <c r="U48" s="2">
        <v>0</v>
      </c>
      <c r="V48" s="3" t="s">
        <v>15</v>
      </c>
    </row>
    <row r="49" spans="1:22" x14ac:dyDescent="0.25">
      <c r="S49" s="2" t="s">
        <v>12</v>
      </c>
      <c r="T49" s="2" t="s">
        <v>23</v>
      </c>
      <c r="U49" s="2">
        <v>0</v>
      </c>
      <c r="V49" s="2" t="s">
        <v>32</v>
      </c>
    </row>
    <row r="50" spans="1:22" x14ac:dyDescent="0.25">
      <c r="S50" s="2" t="s">
        <v>30</v>
      </c>
      <c r="T50" s="2" t="s">
        <v>13</v>
      </c>
      <c r="U50" s="2">
        <v>0</v>
      </c>
      <c r="V50" s="3" t="s">
        <v>15</v>
      </c>
    </row>
    <row r="51" spans="1:22" x14ac:dyDescent="0.25">
      <c r="S51" s="2" t="s">
        <v>12</v>
      </c>
      <c r="T51" s="2" t="s">
        <v>13</v>
      </c>
      <c r="U51" s="2">
        <v>0</v>
      </c>
      <c r="V51" s="3" t="s">
        <v>16</v>
      </c>
    </row>
    <row r="52" spans="1:22" x14ac:dyDescent="0.25">
      <c r="S52" s="2" t="s">
        <v>12</v>
      </c>
      <c r="T52" s="2" t="s">
        <v>13</v>
      </c>
      <c r="U52" s="2">
        <v>0</v>
      </c>
      <c r="V52" s="2">
        <v>0</v>
      </c>
    </row>
    <row r="53" spans="1:22" x14ac:dyDescent="0.25">
      <c r="S53" s="2" t="s">
        <v>12</v>
      </c>
      <c r="T53" s="2" t="s">
        <v>23</v>
      </c>
      <c r="U53" s="2">
        <v>0</v>
      </c>
      <c r="V53" s="3" t="s">
        <v>16</v>
      </c>
    </row>
    <row r="54" spans="1:22" x14ac:dyDescent="0.25">
      <c r="A54" s="19" t="s">
        <v>73</v>
      </c>
      <c r="B54" s="19" t="s">
        <v>15</v>
      </c>
      <c r="C54" s="19" t="s">
        <v>16</v>
      </c>
      <c r="D54" s="19" t="s">
        <v>26</v>
      </c>
      <c r="E54" s="38" t="s">
        <v>72</v>
      </c>
      <c r="G54" s="19" t="s">
        <v>73</v>
      </c>
      <c r="H54" s="19" t="s">
        <v>15</v>
      </c>
      <c r="I54" s="19" t="s">
        <v>16</v>
      </c>
      <c r="J54" s="19" t="s">
        <v>26</v>
      </c>
      <c r="K54" s="38" t="s">
        <v>72</v>
      </c>
      <c r="S54" s="2" t="s">
        <v>30</v>
      </c>
      <c r="T54" s="2" t="s">
        <v>13</v>
      </c>
      <c r="U54" s="3" t="s">
        <v>16</v>
      </c>
      <c r="V54" s="2" t="s">
        <v>26</v>
      </c>
    </row>
    <row r="55" spans="1:22" x14ac:dyDescent="0.25">
      <c r="A55" s="43">
        <v>30</v>
      </c>
      <c r="B55" s="44">
        <v>6</v>
      </c>
      <c r="C55" s="44">
        <v>1</v>
      </c>
      <c r="D55" s="45">
        <v>0</v>
      </c>
      <c r="E55" s="41">
        <v>37</v>
      </c>
      <c r="G55" s="60">
        <f>A55/$E55</f>
        <v>0.81081081081081086</v>
      </c>
      <c r="H55" s="60">
        <f t="shared" ref="H55:J58" si="47">B55/$E55</f>
        <v>0.16216216216216217</v>
      </c>
      <c r="I55" s="60">
        <f t="shared" si="47"/>
        <v>2.7027027027027029E-2</v>
      </c>
      <c r="J55" s="60">
        <f t="shared" si="47"/>
        <v>0</v>
      </c>
      <c r="K55" s="60">
        <f>SUM(G55:J55)</f>
        <v>1</v>
      </c>
      <c r="S55" s="2" t="s">
        <v>12</v>
      </c>
      <c r="T55" s="2" t="s">
        <v>13</v>
      </c>
      <c r="U55" s="2">
        <v>0</v>
      </c>
      <c r="V55" s="2">
        <v>0</v>
      </c>
    </row>
    <row r="56" spans="1:22" x14ac:dyDescent="0.25">
      <c r="A56" s="53">
        <v>189</v>
      </c>
      <c r="B56" s="54">
        <v>38</v>
      </c>
      <c r="C56" s="54">
        <v>12</v>
      </c>
      <c r="D56" s="55">
        <v>5</v>
      </c>
      <c r="E56" s="41">
        <v>244</v>
      </c>
      <c r="G56" s="60">
        <f t="shared" ref="G56:G58" si="48">A56/$E56</f>
        <v>0.77459016393442626</v>
      </c>
      <c r="H56" s="60">
        <f t="shared" si="47"/>
        <v>0.15573770491803279</v>
      </c>
      <c r="I56" s="60">
        <f t="shared" si="47"/>
        <v>4.9180327868852458E-2</v>
      </c>
      <c r="J56" s="60">
        <f t="shared" si="47"/>
        <v>2.0491803278688523E-2</v>
      </c>
      <c r="K56" s="60">
        <f t="shared" ref="K56:K58" si="49">SUM(G56:J56)</f>
        <v>1</v>
      </c>
      <c r="S56" s="2" t="s">
        <v>12</v>
      </c>
      <c r="T56" s="2" t="s">
        <v>23</v>
      </c>
      <c r="U56" s="2">
        <v>0</v>
      </c>
      <c r="V56" s="3" t="s">
        <v>15</v>
      </c>
    </row>
    <row r="57" spans="1:22" x14ac:dyDescent="0.25">
      <c r="A57" s="53">
        <v>81</v>
      </c>
      <c r="B57" s="54">
        <v>7</v>
      </c>
      <c r="C57" s="54">
        <v>0</v>
      </c>
      <c r="D57" s="55">
        <v>3</v>
      </c>
      <c r="E57" s="41">
        <v>91</v>
      </c>
      <c r="G57" s="60">
        <f t="shared" si="48"/>
        <v>0.89010989010989006</v>
      </c>
      <c r="H57" s="60">
        <f t="shared" si="47"/>
        <v>7.6923076923076927E-2</v>
      </c>
      <c r="I57" s="60">
        <f t="shared" si="47"/>
        <v>0</v>
      </c>
      <c r="J57" s="60">
        <f t="shared" si="47"/>
        <v>3.2967032967032968E-2</v>
      </c>
      <c r="K57" s="60">
        <f t="shared" si="49"/>
        <v>0.99999999999999989</v>
      </c>
      <c r="S57" s="2" t="s">
        <v>30</v>
      </c>
      <c r="T57" s="2" t="s">
        <v>35</v>
      </c>
      <c r="U57" s="3" t="s">
        <v>15</v>
      </c>
      <c r="V57" s="3" t="s">
        <v>15</v>
      </c>
    </row>
    <row r="58" spans="1:22" x14ac:dyDescent="0.25">
      <c r="A58" s="46">
        <v>4</v>
      </c>
      <c r="B58" s="47">
        <v>4</v>
      </c>
      <c r="C58" s="47">
        <v>1</v>
      </c>
      <c r="D58" s="48">
        <v>0</v>
      </c>
      <c r="E58" s="41">
        <v>9</v>
      </c>
      <c r="G58" s="60">
        <f t="shared" si="48"/>
        <v>0.44444444444444442</v>
      </c>
      <c r="H58" s="60">
        <f t="shared" si="47"/>
        <v>0.44444444444444442</v>
      </c>
      <c r="I58" s="60">
        <f t="shared" si="47"/>
        <v>0.1111111111111111</v>
      </c>
      <c r="J58" s="60">
        <f t="shared" si="47"/>
        <v>0</v>
      </c>
      <c r="K58" s="60">
        <f t="shared" si="49"/>
        <v>1</v>
      </c>
      <c r="S58" s="2" t="s">
        <v>12</v>
      </c>
      <c r="T58" s="2" t="s">
        <v>13</v>
      </c>
      <c r="U58" s="2">
        <v>0</v>
      </c>
      <c r="V58" s="2">
        <v>0</v>
      </c>
    </row>
    <row r="59" spans="1:22" x14ac:dyDescent="0.25">
      <c r="S59" s="2" t="s">
        <v>12</v>
      </c>
      <c r="T59" s="2" t="s">
        <v>13</v>
      </c>
      <c r="U59" s="2">
        <v>0</v>
      </c>
      <c r="V59" s="2">
        <v>0</v>
      </c>
    </row>
    <row r="60" spans="1:22" x14ac:dyDescent="0.25">
      <c r="S60" s="2" t="s">
        <v>12</v>
      </c>
      <c r="T60" s="2" t="s">
        <v>13</v>
      </c>
      <c r="U60" s="2">
        <v>0</v>
      </c>
      <c r="V60" s="2">
        <v>0</v>
      </c>
    </row>
    <row r="61" spans="1:22" x14ac:dyDescent="0.25">
      <c r="S61" s="2" t="s">
        <v>30</v>
      </c>
      <c r="T61" s="2" t="s">
        <v>13</v>
      </c>
      <c r="U61" s="2">
        <v>0</v>
      </c>
      <c r="V61" s="3" t="s">
        <v>16</v>
      </c>
    </row>
    <row r="62" spans="1:22" x14ac:dyDescent="0.25">
      <c r="S62" s="2" t="s">
        <v>12</v>
      </c>
      <c r="T62" s="2" t="s">
        <v>13</v>
      </c>
      <c r="U62" s="3" t="s">
        <v>15</v>
      </c>
      <c r="V62" s="2">
        <v>0</v>
      </c>
    </row>
    <row r="63" spans="1:22" x14ac:dyDescent="0.25">
      <c r="S63" s="2" t="s">
        <v>30</v>
      </c>
      <c r="T63" s="2" t="s">
        <v>13</v>
      </c>
      <c r="U63" s="2">
        <v>0</v>
      </c>
      <c r="V63" s="3" t="s">
        <v>15</v>
      </c>
    </row>
    <row r="64" spans="1:22" x14ac:dyDescent="0.25">
      <c r="S64" s="2" t="s">
        <v>12</v>
      </c>
      <c r="T64" s="2" t="s">
        <v>23</v>
      </c>
      <c r="U64" s="2">
        <v>0</v>
      </c>
      <c r="V64" s="2">
        <v>0</v>
      </c>
    </row>
    <row r="65" spans="1:33" x14ac:dyDescent="0.25">
      <c r="A65" s="11" t="s">
        <v>9</v>
      </c>
      <c r="S65" s="2" t="s">
        <v>12</v>
      </c>
      <c r="T65" s="2" t="s">
        <v>13</v>
      </c>
      <c r="U65" s="2">
        <v>0</v>
      </c>
      <c r="V65" s="2">
        <v>0</v>
      </c>
    </row>
    <row r="66" spans="1:33" x14ac:dyDescent="0.25">
      <c r="S66" s="2" t="s">
        <v>12</v>
      </c>
      <c r="T66" s="2" t="s">
        <v>13</v>
      </c>
      <c r="U66" s="2">
        <v>0</v>
      </c>
      <c r="V66" s="3" t="s">
        <v>15</v>
      </c>
    </row>
    <row r="67" spans="1:33" x14ac:dyDescent="0.25">
      <c r="A67" s="39" t="s">
        <v>79</v>
      </c>
      <c r="B67" s="39" t="s">
        <v>69</v>
      </c>
      <c r="S67" s="2" t="s">
        <v>12</v>
      </c>
      <c r="T67" s="2" t="s">
        <v>13</v>
      </c>
      <c r="U67" s="2">
        <v>0</v>
      </c>
      <c r="V67" s="3" t="s">
        <v>15</v>
      </c>
      <c r="Y67" s="39" t="s">
        <v>79</v>
      </c>
      <c r="Z67" s="39" t="s">
        <v>69</v>
      </c>
    </row>
    <row r="68" spans="1:33" x14ac:dyDescent="0.25">
      <c r="A68" s="39" t="s">
        <v>67</v>
      </c>
      <c r="B68">
        <v>0</v>
      </c>
      <c r="C68" t="s">
        <v>15</v>
      </c>
      <c r="D68" t="s">
        <v>16</v>
      </c>
      <c r="E68" t="s">
        <v>26</v>
      </c>
      <c r="F68" t="s">
        <v>32</v>
      </c>
      <c r="G68" t="s">
        <v>38</v>
      </c>
      <c r="H68" t="s">
        <v>27</v>
      </c>
      <c r="I68" t="s">
        <v>68</v>
      </c>
      <c r="S68" s="2" t="s">
        <v>12</v>
      </c>
      <c r="T68" s="2" t="s">
        <v>13</v>
      </c>
      <c r="U68" s="2">
        <v>0</v>
      </c>
      <c r="V68" s="2">
        <v>0</v>
      </c>
      <c r="Y68" s="39" t="s">
        <v>67</v>
      </c>
      <c r="Z68">
        <v>0</v>
      </c>
      <c r="AA68" t="s">
        <v>15</v>
      </c>
      <c r="AB68" t="s">
        <v>16</v>
      </c>
      <c r="AC68" t="s">
        <v>26</v>
      </c>
      <c r="AD68" t="s">
        <v>32</v>
      </c>
      <c r="AE68" t="s">
        <v>38</v>
      </c>
      <c r="AF68" t="s">
        <v>27</v>
      </c>
      <c r="AG68" t="s">
        <v>68</v>
      </c>
    </row>
    <row r="69" spans="1:33" x14ac:dyDescent="0.25">
      <c r="A69" s="40" t="s">
        <v>19</v>
      </c>
      <c r="B69" s="41">
        <v>21</v>
      </c>
      <c r="C69" s="41">
        <v>10</v>
      </c>
      <c r="D69" s="41">
        <v>4</v>
      </c>
      <c r="E69" s="41">
        <v>1</v>
      </c>
      <c r="F69" s="41"/>
      <c r="G69" s="41"/>
      <c r="H69" s="41">
        <v>1</v>
      </c>
      <c r="I69" s="41">
        <v>37</v>
      </c>
      <c r="S69" s="2" t="s">
        <v>12</v>
      </c>
      <c r="T69" s="2" t="s">
        <v>19</v>
      </c>
      <c r="U69" s="2">
        <v>0</v>
      </c>
      <c r="V69" s="3" t="s">
        <v>15</v>
      </c>
      <c r="Y69" s="40" t="s">
        <v>19</v>
      </c>
      <c r="Z69" s="41">
        <v>12</v>
      </c>
      <c r="AA69" s="41">
        <v>6</v>
      </c>
      <c r="AB69" s="41">
        <v>2</v>
      </c>
      <c r="AC69" s="41"/>
      <c r="AD69" s="41"/>
      <c r="AE69" s="41"/>
      <c r="AF69" s="41"/>
      <c r="AG69" s="41">
        <v>20</v>
      </c>
    </row>
    <row r="70" spans="1:33" x14ac:dyDescent="0.25">
      <c r="A70" s="40" t="s">
        <v>13</v>
      </c>
      <c r="B70" s="41">
        <v>118</v>
      </c>
      <c r="C70" s="41">
        <v>61</v>
      </c>
      <c r="D70" s="41">
        <v>34</v>
      </c>
      <c r="E70" s="41">
        <v>16</v>
      </c>
      <c r="F70" s="41">
        <v>6</v>
      </c>
      <c r="G70" s="41">
        <v>4</v>
      </c>
      <c r="H70" s="41">
        <v>5</v>
      </c>
      <c r="I70" s="41">
        <v>244</v>
      </c>
      <c r="S70" s="2" t="s">
        <v>12</v>
      </c>
      <c r="T70" s="2" t="s">
        <v>13</v>
      </c>
      <c r="U70" s="2">
        <v>0</v>
      </c>
      <c r="V70" s="2" t="s">
        <v>32</v>
      </c>
      <c r="Y70" s="40" t="s">
        <v>13</v>
      </c>
      <c r="Z70" s="41">
        <v>44</v>
      </c>
      <c r="AA70" s="41">
        <v>30</v>
      </c>
      <c r="AB70" s="41">
        <v>17</v>
      </c>
      <c r="AC70" s="41">
        <v>6</v>
      </c>
      <c r="AD70" s="41">
        <v>4</v>
      </c>
      <c r="AE70" s="41">
        <v>1</v>
      </c>
      <c r="AF70" s="41">
        <v>2</v>
      </c>
      <c r="AG70" s="41">
        <v>104</v>
      </c>
    </row>
    <row r="71" spans="1:33" x14ac:dyDescent="0.25">
      <c r="A71" s="40" t="s">
        <v>23</v>
      </c>
      <c r="B71" s="41">
        <v>47</v>
      </c>
      <c r="C71" s="41">
        <v>25</v>
      </c>
      <c r="D71" s="41">
        <v>8</v>
      </c>
      <c r="E71" s="41">
        <v>5</v>
      </c>
      <c r="F71" s="41">
        <v>5</v>
      </c>
      <c r="G71" s="41"/>
      <c r="H71" s="41">
        <v>1</v>
      </c>
      <c r="I71" s="41">
        <v>91</v>
      </c>
      <c r="S71" s="2" t="s">
        <v>12</v>
      </c>
      <c r="T71" s="2" t="s">
        <v>13</v>
      </c>
      <c r="U71" s="2">
        <v>0</v>
      </c>
      <c r="V71" s="3" t="s">
        <v>15</v>
      </c>
      <c r="Y71" s="40" t="s">
        <v>23</v>
      </c>
      <c r="Z71" s="41">
        <v>17</v>
      </c>
      <c r="AA71" s="41">
        <v>12</v>
      </c>
      <c r="AB71" s="41">
        <v>3</v>
      </c>
      <c r="AC71" s="41"/>
      <c r="AD71" s="41">
        <v>4</v>
      </c>
      <c r="AE71" s="41"/>
      <c r="AF71" s="41"/>
      <c r="AG71" s="41">
        <v>36</v>
      </c>
    </row>
    <row r="72" spans="1:33" x14ac:dyDescent="0.25">
      <c r="A72" s="40" t="s">
        <v>35</v>
      </c>
      <c r="B72" s="41">
        <v>4</v>
      </c>
      <c r="C72" s="41">
        <v>2</v>
      </c>
      <c r="D72" s="41">
        <v>1</v>
      </c>
      <c r="E72" s="41">
        <v>1</v>
      </c>
      <c r="F72" s="41">
        <v>1</v>
      </c>
      <c r="G72" s="41"/>
      <c r="H72" s="41"/>
      <c r="I72" s="41">
        <v>9</v>
      </c>
      <c r="S72" s="2" t="s">
        <v>30</v>
      </c>
      <c r="T72" s="2" t="s">
        <v>13</v>
      </c>
      <c r="U72" s="2">
        <v>0</v>
      </c>
      <c r="V72" s="3" t="s">
        <v>15</v>
      </c>
      <c r="Y72" s="40" t="s">
        <v>35</v>
      </c>
      <c r="Z72" s="41">
        <v>1</v>
      </c>
      <c r="AA72" s="41">
        <v>2</v>
      </c>
      <c r="AB72" s="41"/>
      <c r="AC72" s="41"/>
      <c r="AD72" s="41">
        <v>1</v>
      </c>
      <c r="AE72" s="41"/>
      <c r="AF72" s="41"/>
      <c r="AG72" s="41">
        <v>4</v>
      </c>
    </row>
    <row r="73" spans="1:33" x14ac:dyDescent="0.25">
      <c r="A73" s="40" t="s">
        <v>68</v>
      </c>
      <c r="B73" s="41">
        <v>190</v>
      </c>
      <c r="C73" s="41">
        <v>98</v>
      </c>
      <c r="D73" s="41">
        <v>47</v>
      </c>
      <c r="E73" s="41">
        <v>23</v>
      </c>
      <c r="F73" s="41">
        <v>12</v>
      </c>
      <c r="G73" s="41">
        <v>4</v>
      </c>
      <c r="H73" s="41">
        <v>7</v>
      </c>
      <c r="I73" s="41">
        <v>381</v>
      </c>
      <c r="S73" s="2" t="s">
        <v>12</v>
      </c>
      <c r="T73" s="2" t="s">
        <v>23</v>
      </c>
      <c r="U73" s="2">
        <v>0</v>
      </c>
      <c r="V73" s="2">
        <v>0</v>
      </c>
      <c r="Y73" s="40" t="s">
        <v>68</v>
      </c>
      <c r="Z73" s="41">
        <v>74</v>
      </c>
      <c r="AA73" s="41">
        <v>50</v>
      </c>
      <c r="AB73" s="41">
        <v>22</v>
      </c>
      <c r="AC73" s="41">
        <v>6</v>
      </c>
      <c r="AD73" s="41">
        <v>9</v>
      </c>
      <c r="AE73" s="41">
        <v>1</v>
      </c>
      <c r="AF73" s="41">
        <v>2</v>
      </c>
      <c r="AG73" s="41">
        <v>164</v>
      </c>
    </row>
    <row r="74" spans="1:33" x14ac:dyDescent="0.25">
      <c r="S74" s="2" t="s">
        <v>12</v>
      </c>
      <c r="T74" s="2" t="s">
        <v>23</v>
      </c>
      <c r="U74" s="2">
        <v>0</v>
      </c>
      <c r="V74" s="2">
        <v>0</v>
      </c>
    </row>
    <row r="75" spans="1:33" x14ac:dyDescent="0.25">
      <c r="S75" s="2" t="s">
        <v>30</v>
      </c>
      <c r="T75" s="2" t="s">
        <v>13</v>
      </c>
      <c r="U75" s="2">
        <v>0</v>
      </c>
      <c r="V75" s="2" t="s">
        <v>38</v>
      </c>
    </row>
    <row r="76" spans="1:33" x14ac:dyDescent="0.25">
      <c r="A76" s="38" t="s">
        <v>71</v>
      </c>
      <c r="B76" s="19" t="s">
        <v>73</v>
      </c>
      <c r="C76" s="19" t="s">
        <v>15</v>
      </c>
      <c r="D76" s="19" t="s">
        <v>16</v>
      </c>
      <c r="E76" s="19" t="s">
        <v>26</v>
      </c>
      <c r="F76" s="19" t="s">
        <v>32</v>
      </c>
      <c r="G76" s="19" t="s">
        <v>38</v>
      </c>
      <c r="H76" s="19" t="s">
        <v>27</v>
      </c>
      <c r="I76" s="38" t="s">
        <v>72</v>
      </c>
      <c r="S76" s="2" t="s">
        <v>12</v>
      </c>
      <c r="T76" s="2" t="s">
        <v>13</v>
      </c>
      <c r="U76" s="2">
        <v>0</v>
      </c>
      <c r="V76" s="3" t="s">
        <v>15</v>
      </c>
      <c r="Y76" s="38" t="s">
        <v>71</v>
      </c>
      <c r="Z76" s="19" t="s">
        <v>73</v>
      </c>
      <c r="AA76" s="19" t="s">
        <v>15</v>
      </c>
      <c r="AB76" s="19" t="s">
        <v>16</v>
      </c>
      <c r="AC76" s="19" t="s">
        <v>26</v>
      </c>
      <c r="AD76" s="19" t="s">
        <v>32</v>
      </c>
      <c r="AE76" s="19" t="s">
        <v>38</v>
      </c>
      <c r="AF76" s="19" t="s">
        <v>27</v>
      </c>
      <c r="AG76" s="38" t="s">
        <v>72</v>
      </c>
    </row>
    <row r="77" spans="1:33" x14ac:dyDescent="0.25">
      <c r="A77" s="40" t="s">
        <v>19</v>
      </c>
      <c r="B77" s="43">
        <v>21</v>
      </c>
      <c r="C77" s="44">
        <v>10</v>
      </c>
      <c r="D77" s="44">
        <v>4</v>
      </c>
      <c r="E77" s="44">
        <v>1</v>
      </c>
      <c r="F77" s="44">
        <v>0</v>
      </c>
      <c r="G77" s="44">
        <v>0</v>
      </c>
      <c r="H77" s="45">
        <v>1</v>
      </c>
      <c r="I77" s="41">
        <v>37</v>
      </c>
      <c r="S77" s="2" t="s">
        <v>12</v>
      </c>
      <c r="T77" s="2" t="s">
        <v>13</v>
      </c>
      <c r="U77" s="2">
        <v>0</v>
      </c>
      <c r="V77" s="2">
        <v>0</v>
      </c>
      <c r="Y77" s="40" t="s">
        <v>19</v>
      </c>
      <c r="Z77" s="41">
        <v>12</v>
      </c>
      <c r="AA77" s="41">
        <v>6</v>
      </c>
      <c r="AB77" s="41">
        <v>2</v>
      </c>
      <c r="AC77" s="41">
        <v>0</v>
      </c>
      <c r="AD77" s="41">
        <v>0</v>
      </c>
      <c r="AE77" s="41">
        <v>0</v>
      </c>
      <c r="AF77" s="41">
        <v>0</v>
      </c>
      <c r="AG77" s="41">
        <v>20</v>
      </c>
    </row>
    <row r="78" spans="1:33" x14ac:dyDescent="0.25">
      <c r="A78" s="40" t="s">
        <v>13</v>
      </c>
      <c r="B78" s="53">
        <v>118</v>
      </c>
      <c r="C78" s="54">
        <v>61</v>
      </c>
      <c r="D78" s="54">
        <v>34</v>
      </c>
      <c r="E78" s="54">
        <v>16</v>
      </c>
      <c r="F78" s="54">
        <v>6</v>
      </c>
      <c r="G78" s="54">
        <v>4</v>
      </c>
      <c r="H78" s="55">
        <v>5</v>
      </c>
      <c r="I78" s="41">
        <v>244</v>
      </c>
      <c r="S78" s="2" t="s">
        <v>30</v>
      </c>
      <c r="T78" s="2" t="s">
        <v>23</v>
      </c>
      <c r="U78" s="2">
        <v>0</v>
      </c>
      <c r="V78" s="2">
        <v>0</v>
      </c>
      <c r="Y78" s="40" t="s">
        <v>13</v>
      </c>
      <c r="Z78" s="41">
        <v>44</v>
      </c>
      <c r="AA78" s="41">
        <v>30</v>
      </c>
      <c r="AB78" s="41">
        <v>17</v>
      </c>
      <c r="AC78" s="41">
        <v>6</v>
      </c>
      <c r="AD78" s="41">
        <v>4</v>
      </c>
      <c r="AE78" s="41">
        <v>1</v>
      </c>
      <c r="AF78" s="41">
        <v>2</v>
      </c>
      <c r="AG78" s="41">
        <v>104</v>
      </c>
    </row>
    <row r="79" spans="1:33" x14ac:dyDescent="0.25">
      <c r="A79" s="40" t="s">
        <v>23</v>
      </c>
      <c r="B79" s="53">
        <v>47</v>
      </c>
      <c r="C79" s="54">
        <v>25</v>
      </c>
      <c r="D79" s="54">
        <v>8</v>
      </c>
      <c r="E79" s="54">
        <v>5</v>
      </c>
      <c r="F79" s="54">
        <v>5</v>
      </c>
      <c r="G79" s="54">
        <v>0</v>
      </c>
      <c r="H79" s="55">
        <v>1</v>
      </c>
      <c r="I79" s="41">
        <v>91</v>
      </c>
      <c r="S79" s="2" t="s">
        <v>12</v>
      </c>
      <c r="T79" s="2" t="s">
        <v>13</v>
      </c>
      <c r="U79" s="2">
        <v>0</v>
      </c>
      <c r="V79" s="2">
        <v>0</v>
      </c>
      <c r="Y79" s="40" t="s">
        <v>23</v>
      </c>
      <c r="Z79" s="41">
        <v>17</v>
      </c>
      <c r="AA79" s="41">
        <v>12</v>
      </c>
      <c r="AB79" s="41">
        <v>3</v>
      </c>
      <c r="AC79" s="41">
        <v>0</v>
      </c>
      <c r="AD79" s="41">
        <v>4</v>
      </c>
      <c r="AE79" s="41">
        <v>0</v>
      </c>
      <c r="AF79" s="41">
        <v>0</v>
      </c>
      <c r="AG79" s="41">
        <v>36</v>
      </c>
    </row>
    <row r="80" spans="1:33" x14ac:dyDescent="0.25">
      <c r="A80" s="40" t="s">
        <v>35</v>
      </c>
      <c r="B80" s="46">
        <v>4</v>
      </c>
      <c r="C80" s="47">
        <v>2</v>
      </c>
      <c r="D80" s="47">
        <v>1</v>
      </c>
      <c r="E80" s="47">
        <v>1</v>
      </c>
      <c r="F80" s="47">
        <v>1</v>
      </c>
      <c r="G80" s="47">
        <v>0</v>
      </c>
      <c r="H80" s="48">
        <v>0</v>
      </c>
      <c r="I80" s="41">
        <v>9</v>
      </c>
      <c r="S80" s="2" t="s">
        <v>12</v>
      </c>
      <c r="T80" s="2" t="s">
        <v>13</v>
      </c>
      <c r="U80" s="2">
        <v>0</v>
      </c>
      <c r="V80" s="3" t="s">
        <v>15</v>
      </c>
      <c r="Y80" s="40" t="s">
        <v>35</v>
      </c>
      <c r="Z80" s="41">
        <v>1</v>
      </c>
      <c r="AA80" s="41">
        <v>2</v>
      </c>
      <c r="AB80" s="41"/>
      <c r="AC80" s="41">
        <v>0</v>
      </c>
      <c r="AD80" s="41">
        <v>1</v>
      </c>
      <c r="AE80" s="41">
        <v>0</v>
      </c>
      <c r="AF80" s="41">
        <v>0</v>
      </c>
      <c r="AG80" s="41">
        <v>4</v>
      </c>
    </row>
    <row r="81" spans="1:35" x14ac:dyDescent="0.25">
      <c r="A81" s="38" t="s">
        <v>72</v>
      </c>
      <c r="B81">
        <f>SUM(B77:B80)</f>
        <v>190</v>
      </c>
      <c r="C81">
        <f t="shared" ref="C81:I81" si="50">SUM(C77:C80)</f>
        <v>98</v>
      </c>
      <c r="D81">
        <f t="shared" si="50"/>
        <v>47</v>
      </c>
      <c r="E81">
        <f t="shared" si="50"/>
        <v>23</v>
      </c>
      <c r="F81">
        <f t="shared" si="50"/>
        <v>12</v>
      </c>
      <c r="G81">
        <f t="shared" si="50"/>
        <v>4</v>
      </c>
      <c r="H81">
        <f t="shared" si="50"/>
        <v>7</v>
      </c>
      <c r="I81">
        <f t="shared" si="50"/>
        <v>381</v>
      </c>
      <c r="S81" s="2" t="s">
        <v>12</v>
      </c>
      <c r="T81" s="2" t="s">
        <v>13</v>
      </c>
      <c r="U81" s="3" t="s">
        <v>15</v>
      </c>
      <c r="V81" s="3" t="s">
        <v>16</v>
      </c>
      <c r="Y81" s="38" t="s">
        <v>72</v>
      </c>
      <c r="Z81">
        <f>SUM(Z77:Z80)</f>
        <v>74</v>
      </c>
      <c r="AA81">
        <f t="shared" ref="AA81:AG81" si="51">SUM(AA77:AA80)</f>
        <v>50</v>
      </c>
      <c r="AB81">
        <f t="shared" si="51"/>
        <v>22</v>
      </c>
      <c r="AC81">
        <f t="shared" si="51"/>
        <v>6</v>
      </c>
      <c r="AD81">
        <f t="shared" si="51"/>
        <v>9</v>
      </c>
      <c r="AE81">
        <f t="shared" si="51"/>
        <v>1</v>
      </c>
      <c r="AF81">
        <f t="shared" si="51"/>
        <v>2</v>
      </c>
      <c r="AG81">
        <f t="shared" si="51"/>
        <v>164</v>
      </c>
    </row>
    <row r="82" spans="1:35" x14ac:dyDescent="0.25">
      <c r="S82" s="2" t="s">
        <v>12</v>
      </c>
      <c r="T82" s="2" t="s">
        <v>13</v>
      </c>
      <c r="U82" s="2">
        <v>0</v>
      </c>
      <c r="V82" s="3" t="s">
        <v>15</v>
      </c>
    </row>
    <row r="83" spans="1:35" x14ac:dyDescent="0.25">
      <c r="A83" s="37" t="s">
        <v>74</v>
      </c>
      <c r="B83" s="17">
        <f>B81/$I$81</f>
        <v>0.49868766404199477</v>
      </c>
      <c r="C83" s="17">
        <f t="shared" ref="C83:H83" si="52">C81/$I$81</f>
        <v>0.2572178477690289</v>
      </c>
      <c r="D83" s="17">
        <f t="shared" si="52"/>
        <v>0.12335958005249344</v>
      </c>
      <c r="E83" s="17">
        <f t="shared" si="52"/>
        <v>6.0367454068241469E-2</v>
      </c>
      <c r="F83" s="17">
        <f t="shared" si="52"/>
        <v>3.1496062992125984E-2</v>
      </c>
      <c r="G83" s="17">
        <f t="shared" si="52"/>
        <v>1.0498687664041995E-2</v>
      </c>
      <c r="H83" s="17">
        <f t="shared" si="52"/>
        <v>1.8372703412073491E-2</v>
      </c>
      <c r="S83" s="2" t="s">
        <v>30</v>
      </c>
      <c r="T83" s="2" t="s">
        <v>13</v>
      </c>
      <c r="U83" s="2">
        <v>0</v>
      </c>
      <c r="V83" s="2">
        <v>0</v>
      </c>
      <c r="Y83" s="37" t="s">
        <v>74</v>
      </c>
      <c r="Z83" s="15">
        <f>Z81/$AG$81</f>
        <v>0.45121951219512196</v>
      </c>
      <c r="AA83" s="15">
        <f t="shared" ref="AA83:AF83" si="53">AA81/$AG$81</f>
        <v>0.3048780487804878</v>
      </c>
      <c r="AB83" s="15">
        <f t="shared" si="53"/>
        <v>0.13414634146341464</v>
      </c>
      <c r="AC83" s="15">
        <f t="shared" si="53"/>
        <v>3.6585365853658534E-2</v>
      </c>
      <c r="AD83" s="15">
        <f t="shared" si="53"/>
        <v>5.4878048780487805E-2</v>
      </c>
      <c r="AE83" s="15">
        <f t="shared" si="53"/>
        <v>6.0975609756097563E-3</v>
      </c>
      <c r="AF83" s="15">
        <f t="shared" si="53"/>
        <v>1.2195121951219513E-2</v>
      </c>
    </row>
    <row r="84" spans="1:35" x14ac:dyDescent="0.25">
      <c r="S84" s="2" t="s">
        <v>12</v>
      </c>
      <c r="T84" s="2" t="s">
        <v>13</v>
      </c>
      <c r="U84" s="3" t="s">
        <v>16</v>
      </c>
      <c r="V84" s="3" t="s">
        <v>16</v>
      </c>
    </row>
    <row r="85" spans="1:35" x14ac:dyDescent="0.25">
      <c r="S85" s="2" t="s">
        <v>12</v>
      </c>
      <c r="T85" s="2" t="s">
        <v>13</v>
      </c>
      <c r="U85" s="2">
        <v>0</v>
      </c>
      <c r="V85" s="3" t="s">
        <v>16</v>
      </c>
    </row>
    <row r="86" spans="1:35" x14ac:dyDescent="0.25">
      <c r="A86" s="38" t="s">
        <v>75</v>
      </c>
      <c r="B86" s="19" t="s">
        <v>73</v>
      </c>
      <c r="C86" s="19" t="s">
        <v>15</v>
      </c>
      <c r="D86" s="19" t="s">
        <v>16</v>
      </c>
      <c r="E86" s="19" t="s">
        <v>26</v>
      </c>
      <c r="F86" s="19" t="s">
        <v>32</v>
      </c>
      <c r="G86" s="19" t="s">
        <v>38</v>
      </c>
      <c r="H86" s="19" t="s">
        <v>27</v>
      </c>
      <c r="I86" s="38" t="s">
        <v>72</v>
      </c>
      <c r="S86" s="2" t="s">
        <v>12</v>
      </c>
      <c r="T86" s="2" t="s">
        <v>35</v>
      </c>
      <c r="U86" s="2">
        <v>0</v>
      </c>
      <c r="V86" s="2">
        <v>0</v>
      </c>
      <c r="Y86" s="38" t="s">
        <v>75</v>
      </c>
      <c r="Z86" s="19" t="s">
        <v>73</v>
      </c>
      <c r="AA86" s="19" t="s">
        <v>15</v>
      </c>
      <c r="AB86" s="19" t="s">
        <v>16</v>
      </c>
      <c r="AC86" s="19" t="s">
        <v>26</v>
      </c>
      <c r="AD86" s="19" t="s">
        <v>32</v>
      </c>
      <c r="AE86" s="19" t="s">
        <v>38</v>
      </c>
      <c r="AF86" s="19" t="s">
        <v>27</v>
      </c>
      <c r="AG86" s="38" t="s">
        <v>72</v>
      </c>
    </row>
    <row r="87" spans="1:35" x14ac:dyDescent="0.25">
      <c r="A87" s="40" t="s">
        <v>19</v>
      </c>
      <c r="B87" s="29">
        <f>B$83*$I77</f>
        <v>18.451443569553806</v>
      </c>
      <c r="C87" s="30">
        <f t="shared" ref="C87:H87" si="54">C$83*$I77</f>
        <v>9.5170603674540697</v>
      </c>
      <c r="D87" s="30">
        <f t="shared" si="54"/>
        <v>4.5643044619422568</v>
      </c>
      <c r="E87" s="30">
        <f t="shared" si="54"/>
        <v>2.2335958005249346</v>
      </c>
      <c r="F87" s="30">
        <f t="shared" si="54"/>
        <v>1.1653543307086613</v>
      </c>
      <c r="G87" s="30">
        <f t="shared" si="54"/>
        <v>0.3884514435695538</v>
      </c>
      <c r="H87" s="31">
        <f t="shared" si="54"/>
        <v>0.67979002624671914</v>
      </c>
      <c r="I87" s="6">
        <f>SUM(B87:H87)</f>
        <v>36.999999999999993</v>
      </c>
      <c r="S87" s="2" t="s">
        <v>12</v>
      </c>
      <c r="T87" s="2" t="s">
        <v>19</v>
      </c>
      <c r="U87" s="3" t="s">
        <v>15</v>
      </c>
      <c r="V87" s="3" t="s">
        <v>15</v>
      </c>
      <c r="Y87" s="40" t="s">
        <v>19</v>
      </c>
      <c r="Z87" s="29">
        <f>Z$83*$AG77</f>
        <v>9.0243902439024399</v>
      </c>
      <c r="AA87" s="29">
        <f t="shared" ref="AA87:AF87" si="55">AA$83*$AG77</f>
        <v>6.0975609756097562</v>
      </c>
      <c r="AB87" s="29">
        <f t="shared" si="55"/>
        <v>2.6829268292682928</v>
      </c>
      <c r="AC87" s="29">
        <f t="shared" si="55"/>
        <v>0.73170731707317072</v>
      </c>
      <c r="AD87" s="29">
        <f t="shared" si="55"/>
        <v>1.0975609756097562</v>
      </c>
      <c r="AE87" s="29">
        <f t="shared" si="55"/>
        <v>0.12195121951219512</v>
      </c>
      <c r="AF87" s="29">
        <f t="shared" si="55"/>
        <v>0.24390243902439024</v>
      </c>
      <c r="AG87" s="6">
        <f>SUM(Z87:AF87)</f>
        <v>19.999999999999996</v>
      </c>
    </row>
    <row r="88" spans="1:35" x14ac:dyDescent="0.25">
      <c r="A88" s="40" t="s">
        <v>13</v>
      </c>
      <c r="B88" s="32">
        <f t="shared" ref="B88:H90" si="56">B$83*$I78</f>
        <v>121.67979002624672</v>
      </c>
      <c r="C88" s="24">
        <f t="shared" si="56"/>
        <v>62.761154855643049</v>
      </c>
      <c r="D88" s="24">
        <f t="shared" si="56"/>
        <v>30.099737532808398</v>
      </c>
      <c r="E88" s="24">
        <f t="shared" si="56"/>
        <v>14.729658792650918</v>
      </c>
      <c r="F88" s="24">
        <f t="shared" si="56"/>
        <v>7.6850393700787398</v>
      </c>
      <c r="G88" s="24">
        <f t="shared" si="56"/>
        <v>2.5616797900262469</v>
      </c>
      <c r="H88" s="25">
        <f t="shared" si="56"/>
        <v>4.4829396325459321</v>
      </c>
      <c r="I88" s="6">
        <f t="shared" ref="I88:I90" si="57">SUM(B88:H88)</f>
        <v>244</v>
      </c>
      <c r="S88" s="2" t="s">
        <v>30</v>
      </c>
      <c r="T88" s="2" t="s">
        <v>23</v>
      </c>
      <c r="U88" s="2">
        <v>0</v>
      </c>
      <c r="V88" s="3" t="s">
        <v>15</v>
      </c>
      <c r="Y88" s="40" t="s">
        <v>13</v>
      </c>
      <c r="Z88" s="29">
        <f t="shared" ref="Z88:AF90" si="58">Z$83*$AG78</f>
        <v>46.926829268292686</v>
      </c>
      <c r="AA88" s="29">
        <f t="shared" si="58"/>
        <v>31.707317073170731</v>
      </c>
      <c r="AB88" s="29">
        <f t="shared" si="58"/>
        <v>13.951219512195124</v>
      </c>
      <c r="AC88" s="29">
        <f t="shared" si="58"/>
        <v>3.8048780487804876</v>
      </c>
      <c r="AD88" s="29">
        <f t="shared" si="58"/>
        <v>5.7073170731707314</v>
      </c>
      <c r="AE88" s="29">
        <f t="shared" si="58"/>
        <v>0.63414634146341464</v>
      </c>
      <c r="AF88" s="29">
        <f t="shared" si="58"/>
        <v>1.2682926829268293</v>
      </c>
      <c r="AG88" s="6">
        <f t="shared" ref="AG88:AG90" si="59">SUM(Z88:AF88)</f>
        <v>104.00000000000001</v>
      </c>
    </row>
    <row r="89" spans="1:35" x14ac:dyDescent="0.25">
      <c r="A89" s="40" t="s">
        <v>23</v>
      </c>
      <c r="B89" s="32">
        <f t="shared" si="56"/>
        <v>45.380577427821521</v>
      </c>
      <c r="C89" s="24">
        <f t="shared" si="56"/>
        <v>23.406824146981631</v>
      </c>
      <c r="D89" s="24">
        <f t="shared" si="56"/>
        <v>11.225721784776903</v>
      </c>
      <c r="E89" s="24">
        <f t="shared" si="56"/>
        <v>5.4934383202099735</v>
      </c>
      <c r="F89" s="24">
        <f t="shared" si="56"/>
        <v>2.8661417322834644</v>
      </c>
      <c r="G89" s="24">
        <f t="shared" si="56"/>
        <v>0.95538057742782145</v>
      </c>
      <c r="H89" s="25">
        <f t="shared" si="56"/>
        <v>1.6719160104986877</v>
      </c>
      <c r="I89" s="6">
        <f t="shared" si="57"/>
        <v>91.000000000000014</v>
      </c>
      <c r="S89" s="2" t="s">
        <v>12</v>
      </c>
      <c r="T89" s="2" t="s">
        <v>13</v>
      </c>
      <c r="U89" s="2">
        <v>0</v>
      </c>
      <c r="V89" s="2">
        <v>0</v>
      </c>
      <c r="Y89" s="40" t="s">
        <v>23</v>
      </c>
      <c r="Z89" s="29">
        <f t="shared" si="58"/>
        <v>16.243902439024392</v>
      </c>
      <c r="AA89" s="29">
        <f t="shared" si="58"/>
        <v>10.97560975609756</v>
      </c>
      <c r="AB89" s="29">
        <f t="shared" si="58"/>
        <v>4.8292682926829276</v>
      </c>
      <c r="AC89" s="29">
        <f t="shared" si="58"/>
        <v>1.3170731707317072</v>
      </c>
      <c r="AD89" s="29">
        <f t="shared" si="58"/>
        <v>1.975609756097561</v>
      </c>
      <c r="AE89" s="29">
        <f t="shared" si="58"/>
        <v>0.21951219512195122</v>
      </c>
      <c r="AF89" s="29">
        <f t="shared" si="58"/>
        <v>0.43902439024390244</v>
      </c>
      <c r="AG89" s="6">
        <f t="shared" si="59"/>
        <v>36</v>
      </c>
    </row>
    <row r="90" spans="1:35" x14ac:dyDescent="0.25">
      <c r="A90" s="40" t="s">
        <v>35</v>
      </c>
      <c r="B90" s="33">
        <f t="shared" si="56"/>
        <v>4.4881889763779528</v>
      </c>
      <c r="C90" s="27">
        <f t="shared" si="56"/>
        <v>2.3149606299212602</v>
      </c>
      <c r="D90" s="27">
        <f t="shared" si="56"/>
        <v>1.110236220472441</v>
      </c>
      <c r="E90" s="27">
        <f t="shared" si="56"/>
        <v>0.54330708661417326</v>
      </c>
      <c r="F90" s="27">
        <f t="shared" si="56"/>
        <v>0.28346456692913385</v>
      </c>
      <c r="G90" s="27">
        <f t="shared" si="56"/>
        <v>9.4488188976377951E-2</v>
      </c>
      <c r="H90" s="28">
        <f t="shared" si="56"/>
        <v>0.1653543307086614</v>
      </c>
      <c r="I90" s="6">
        <f t="shared" si="57"/>
        <v>9</v>
      </c>
      <c r="S90" s="2" t="s">
        <v>12</v>
      </c>
      <c r="T90" s="2" t="s">
        <v>13</v>
      </c>
      <c r="U90" s="2">
        <v>0</v>
      </c>
      <c r="V90" s="2">
        <v>0</v>
      </c>
      <c r="Y90" s="40" t="s">
        <v>35</v>
      </c>
      <c r="Z90" s="29">
        <f t="shared" si="58"/>
        <v>1.8048780487804879</v>
      </c>
      <c r="AA90" s="29">
        <f t="shared" si="58"/>
        <v>1.2195121951219512</v>
      </c>
      <c r="AB90" s="29">
        <f t="shared" si="58"/>
        <v>0.53658536585365857</v>
      </c>
      <c r="AC90" s="29">
        <f t="shared" si="58"/>
        <v>0.14634146341463414</v>
      </c>
      <c r="AD90" s="29">
        <f t="shared" si="58"/>
        <v>0.21951219512195122</v>
      </c>
      <c r="AE90" s="29">
        <f t="shared" si="58"/>
        <v>2.4390243902439025E-2</v>
      </c>
      <c r="AF90" s="29">
        <f t="shared" si="58"/>
        <v>4.878048780487805E-2</v>
      </c>
      <c r="AG90" s="6">
        <f t="shared" si="59"/>
        <v>4</v>
      </c>
    </row>
    <row r="91" spans="1:35" x14ac:dyDescent="0.25">
      <c r="A91" s="38" t="s">
        <v>72</v>
      </c>
      <c r="B91" s="6">
        <f>SUM(B87:B90)</f>
        <v>190</v>
      </c>
      <c r="C91" s="6">
        <f t="shared" ref="C91:I91" si="60">SUM(C87:C90)</f>
        <v>98.000000000000014</v>
      </c>
      <c r="D91" s="6">
        <f t="shared" si="60"/>
        <v>47</v>
      </c>
      <c r="E91" s="6">
        <f t="shared" si="60"/>
        <v>23.000000000000004</v>
      </c>
      <c r="F91" s="6">
        <f t="shared" si="60"/>
        <v>12</v>
      </c>
      <c r="G91" s="6">
        <f t="shared" si="60"/>
        <v>4</v>
      </c>
      <c r="H91" s="6">
        <f t="shared" si="60"/>
        <v>7</v>
      </c>
      <c r="I91" s="6">
        <f t="shared" si="60"/>
        <v>381</v>
      </c>
      <c r="S91" s="2" t="s">
        <v>30</v>
      </c>
      <c r="T91" s="2" t="s">
        <v>13</v>
      </c>
      <c r="U91" s="2">
        <v>0</v>
      </c>
      <c r="V91" s="3" t="s">
        <v>15</v>
      </c>
      <c r="Y91" s="38" t="s">
        <v>72</v>
      </c>
      <c r="Z91" s="6">
        <f>SUM(Z87:Z90)</f>
        <v>74.000000000000014</v>
      </c>
      <c r="AA91" s="6">
        <f t="shared" ref="AA91:AG91" si="61">SUM(AA87:AA90)</f>
        <v>50</v>
      </c>
      <c r="AB91" s="6">
        <f t="shared" si="61"/>
        <v>22.000000000000004</v>
      </c>
      <c r="AC91" s="6">
        <f t="shared" si="61"/>
        <v>6</v>
      </c>
      <c r="AD91" s="6">
        <f t="shared" si="61"/>
        <v>9</v>
      </c>
      <c r="AE91" s="6">
        <f t="shared" si="61"/>
        <v>1</v>
      </c>
      <c r="AF91" s="6">
        <f t="shared" si="61"/>
        <v>2</v>
      </c>
      <c r="AG91" s="6">
        <f t="shared" si="61"/>
        <v>164</v>
      </c>
    </row>
    <row r="92" spans="1:35" x14ac:dyDescent="0.25">
      <c r="S92" s="2" t="s">
        <v>12</v>
      </c>
      <c r="T92" s="2" t="s">
        <v>13</v>
      </c>
      <c r="U92" s="2">
        <v>0</v>
      </c>
      <c r="V92" s="2">
        <v>0</v>
      </c>
    </row>
    <row r="93" spans="1:35" x14ac:dyDescent="0.25">
      <c r="S93" s="2" t="s">
        <v>12</v>
      </c>
      <c r="T93" s="2" t="s">
        <v>13</v>
      </c>
      <c r="U93" s="2">
        <v>0</v>
      </c>
      <c r="V93" s="3" t="s">
        <v>16</v>
      </c>
    </row>
    <row r="94" spans="1:35" x14ac:dyDescent="0.25">
      <c r="A94" s="38" t="s">
        <v>76</v>
      </c>
      <c r="B94" s="19" t="s">
        <v>73</v>
      </c>
      <c r="C94" s="19" t="s">
        <v>15</v>
      </c>
      <c r="D94" s="19" t="s">
        <v>16</v>
      </c>
      <c r="E94" s="19" t="s">
        <v>26</v>
      </c>
      <c r="F94" s="19" t="s">
        <v>32</v>
      </c>
      <c r="G94" s="19" t="s">
        <v>38</v>
      </c>
      <c r="H94" s="19" t="s">
        <v>27</v>
      </c>
      <c r="S94" s="2" t="s">
        <v>12</v>
      </c>
      <c r="T94" s="2" t="s">
        <v>13</v>
      </c>
      <c r="U94" s="2">
        <v>0</v>
      </c>
      <c r="V94" s="2">
        <v>0</v>
      </c>
      <c r="Y94" s="38" t="s">
        <v>76</v>
      </c>
      <c r="Z94" s="19" t="s">
        <v>73</v>
      </c>
      <c r="AA94" s="19" t="s">
        <v>15</v>
      </c>
      <c r="AB94" s="19" t="s">
        <v>16</v>
      </c>
      <c r="AC94" s="19" t="s">
        <v>26</v>
      </c>
      <c r="AD94" s="19" t="s">
        <v>32</v>
      </c>
      <c r="AE94" s="19" t="s">
        <v>38</v>
      </c>
      <c r="AF94" s="19" t="s">
        <v>27</v>
      </c>
    </row>
    <row r="95" spans="1:35" x14ac:dyDescent="0.25">
      <c r="A95" s="40" t="s">
        <v>19</v>
      </c>
      <c r="B95" s="17">
        <f>(B77-B87)^2/B87</f>
        <v>0.35201255959647992</v>
      </c>
      <c r="C95" s="17">
        <f t="shared" ref="C95:H95" si="62">(C77-C87)^2/C87</f>
        <v>2.450658918600411E-2</v>
      </c>
      <c r="D95" s="17">
        <f t="shared" si="62"/>
        <v>6.976737166048598E-2</v>
      </c>
      <c r="E95" s="17">
        <f t="shared" si="62"/>
        <v>0.6813043786682953</v>
      </c>
      <c r="F95" s="17">
        <f t="shared" si="62"/>
        <v>1.1653543307086613</v>
      </c>
      <c r="G95" s="17">
        <f t="shared" si="62"/>
        <v>0.3884514435695538</v>
      </c>
      <c r="H95" s="17">
        <f t="shared" si="62"/>
        <v>0.15083249728919021</v>
      </c>
      <c r="J95" s="50" t="s">
        <v>77</v>
      </c>
      <c r="K95" s="70">
        <f>SUM(B95:H98)</f>
        <v>11.357980707165018</v>
      </c>
      <c r="S95" s="2" t="s">
        <v>12</v>
      </c>
      <c r="T95" s="2" t="s">
        <v>13</v>
      </c>
      <c r="U95" s="2">
        <v>0</v>
      </c>
      <c r="V95" s="2">
        <v>0</v>
      </c>
      <c r="Y95" s="40" t="s">
        <v>19</v>
      </c>
      <c r="Z95" s="17">
        <f>(Z77-Z87)^2/Z87</f>
        <v>0.98114700065919513</v>
      </c>
      <c r="AA95" s="17">
        <f t="shared" ref="AA95:AF95" si="63">(AA77-AA87)^2/AA87</f>
        <v>1.5609756097561002E-3</v>
      </c>
      <c r="AB95" s="17">
        <f t="shared" si="63"/>
        <v>0.17383592017738367</v>
      </c>
      <c r="AC95" s="17">
        <f t="shared" si="63"/>
        <v>0.73170731707317072</v>
      </c>
      <c r="AD95" s="17">
        <f t="shared" si="63"/>
        <v>1.0975609756097562</v>
      </c>
      <c r="AE95" s="17">
        <f t="shared" si="63"/>
        <v>0.12195121951219512</v>
      </c>
      <c r="AF95" s="17">
        <f t="shared" si="63"/>
        <v>0.24390243902439024</v>
      </c>
      <c r="AH95" s="50" t="s">
        <v>77</v>
      </c>
      <c r="AI95" s="70">
        <f>SUM(Z95:AF98)</f>
        <v>15.966062645395978</v>
      </c>
    </row>
    <row r="96" spans="1:35" x14ac:dyDescent="0.25">
      <c r="A96" s="40" t="s">
        <v>13</v>
      </c>
      <c r="B96" s="17">
        <f t="shared" ref="B96:H98" si="64">(B78-B88)^2/B88</f>
        <v>0.11128269233817742</v>
      </c>
      <c r="C96" s="17">
        <f t="shared" si="64"/>
        <v>4.9420161765493853E-2</v>
      </c>
      <c r="D96" s="17">
        <f t="shared" si="64"/>
        <v>0.50538803856354408</v>
      </c>
      <c r="E96" s="17">
        <f t="shared" si="64"/>
        <v>0.10955900647843124</v>
      </c>
      <c r="F96" s="17">
        <f t="shared" si="64"/>
        <v>0.36946559958693675</v>
      </c>
      <c r="G96" s="17">
        <f t="shared" si="64"/>
        <v>0.80758142937050881</v>
      </c>
      <c r="H96" s="17">
        <f t="shared" si="64"/>
        <v>5.9637524817594448E-2</v>
      </c>
      <c r="J96" s="50" t="s">
        <v>78</v>
      </c>
      <c r="K96" s="70">
        <f>CHIDIST(K95,18)</f>
        <v>0.87855285108850367</v>
      </c>
      <c r="S96" s="2" t="s">
        <v>12</v>
      </c>
      <c r="T96" s="2" t="s">
        <v>13</v>
      </c>
      <c r="U96" s="2">
        <v>0</v>
      </c>
      <c r="V96" s="2" t="s">
        <v>32</v>
      </c>
      <c r="Y96" s="40" t="s">
        <v>13</v>
      </c>
      <c r="Z96" s="17">
        <f t="shared" ref="Z96:AF96" si="65">(Z78-Z88)^2/Z88</f>
        <v>0.18254652400993898</v>
      </c>
      <c r="AA96" s="17">
        <f t="shared" si="65"/>
        <v>9.1932457786116292E-2</v>
      </c>
      <c r="AB96" s="17">
        <f t="shared" si="65"/>
        <v>0.66625447723008613</v>
      </c>
      <c r="AC96" s="17">
        <f t="shared" si="65"/>
        <v>1.2664165103189495</v>
      </c>
      <c r="AD96" s="17">
        <f t="shared" si="65"/>
        <v>0.51073587658953501</v>
      </c>
      <c r="AE96" s="17">
        <f t="shared" si="65"/>
        <v>0.21106941838649157</v>
      </c>
      <c r="AF96" s="17">
        <f t="shared" si="65"/>
        <v>0.42213883677298314</v>
      </c>
      <c r="AH96" s="50" t="s">
        <v>78</v>
      </c>
      <c r="AI96" s="70">
        <f>CHIDIST(AI95,18)</f>
        <v>0.59491592603052168</v>
      </c>
    </row>
    <row r="97" spans="1:32" x14ac:dyDescent="0.25">
      <c r="A97" s="40" t="s">
        <v>23</v>
      </c>
      <c r="B97" s="17">
        <f t="shared" si="64"/>
        <v>5.778968924431014E-2</v>
      </c>
      <c r="C97" s="17">
        <f t="shared" si="64"/>
        <v>0.10843885880042027</v>
      </c>
      <c r="D97" s="17">
        <f t="shared" si="64"/>
        <v>0.92691420937358293</v>
      </c>
      <c r="E97" s="17">
        <f t="shared" si="64"/>
        <v>4.4322218919959369E-2</v>
      </c>
      <c r="F97" s="17">
        <f t="shared" si="64"/>
        <v>1.5886692048109374</v>
      </c>
      <c r="G97" s="17">
        <f t="shared" si="64"/>
        <v>0.95538057742782145</v>
      </c>
      <c r="H97" s="17">
        <f t="shared" si="64"/>
        <v>0.2700321800434286</v>
      </c>
      <c r="S97" s="2" t="s">
        <v>12</v>
      </c>
      <c r="T97" s="2" t="s">
        <v>23</v>
      </c>
      <c r="U97" s="3" t="s">
        <v>15</v>
      </c>
      <c r="V97" s="3" t="s">
        <v>15</v>
      </c>
      <c r="Y97" s="40" t="s">
        <v>23</v>
      </c>
      <c r="Z97" s="17">
        <f t="shared" ref="Z97:AF97" si="66">(Z79-Z89)^2/Z89</f>
        <v>3.5193730315681342E-2</v>
      </c>
      <c r="AA97" s="17">
        <f t="shared" si="66"/>
        <v>9.5609756097561144E-2</v>
      </c>
      <c r="AB97" s="17">
        <f t="shared" si="66"/>
        <v>0.69290465631929088</v>
      </c>
      <c r="AC97" s="17">
        <f t="shared" si="66"/>
        <v>1.3170731707317072</v>
      </c>
      <c r="AD97" s="17">
        <f t="shared" si="66"/>
        <v>2.0743751881963264</v>
      </c>
      <c r="AE97" s="17">
        <f t="shared" si="66"/>
        <v>0.21951219512195122</v>
      </c>
      <c r="AF97" s="17">
        <f t="shared" si="66"/>
        <v>0.43902439024390244</v>
      </c>
    </row>
    <row r="98" spans="1:32" x14ac:dyDescent="0.25">
      <c r="A98" s="40" t="s">
        <v>35</v>
      </c>
      <c r="B98" s="17">
        <f t="shared" si="64"/>
        <v>5.310125707970715E-2</v>
      </c>
      <c r="C98" s="17">
        <f t="shared" si="64"/>
        <v>4.2851786383844959E-2</v>
      </c>
      <c r="D98" s="17">
        <f t="shared" si="64"/>
        <v>1.0945440330596978E-2</v>
      </c>
      <c r="E98" s="17">
        <f t="shared" si="64"/>
        <v>0.3838867967591007</v>
      </c>
      <c r="F98" s="17">
        <f t="shared" si="64"/>
        <v>1.8112423447069119</v>
      </c>
      <c r="G98" s="17">
        <f t="shared" si="64"/>
        <v>9.4488188976377938E-2</v>
      </c>
      <c r="H98" s="17">
        <f t="shared" si="64"/>
        <v>0.1653543307086614</v>
      </c>
      <c r="S98" s="2" t="s">
        <v>12</v>
      </c>
      <c r="T98" s="2" t="s">
        <v>13</v>
      </c>
      <c r="U98" s="2">
        <v>0</v>
      </c>
      <c r="V98" s="3" t="s">
        <v>16</v>
      </c>
      <c r="Y98" s="40" t="s">
        <v>35</v>
      </c>
      <c r="Z98" s="17">
        <f t="shared" ref="Z98:AF98" si="67">(Z80-Z90)^2/Z90</f>
        <v>0.35893210283454186</v>
      </c>
      <c r="AA98" s="17">
        <f t="shared" si="67"/>
        <v>0.49951219512195127</v>
      </c>
      <c r="AB98" s="17">
        <f t="shared" si="67"/>
        <v>0.53658536585365857</v>
      </c>
      <c r="AC98" s="17">
        <f t="shared" si="67"/>
        <v>0.14634146341463414</v>
      </c>
      <c r="AD98" s="17">
        <f t="shared" si="67"/>
        <v>2.7750677506775068</v>
      </c>
      <c r="AE98" s="17">
        <f t="shared" si="67"/>
        <v>2.4390243902439025E-2</v>
      </c>
      <c r="AF98" s="17">
        <f t="shared" si="67"/>
        <v>4.878048780487805E-2</v>
      </c>
    </row>
    <row r="99" spans="1:32" x14ac:dyDescent="0.25">
      <c r="S99" s="2" t="s">
        <v>12</v>
      </c>
      <c r="T99" s="2" t="s">
        <v>13</v>
      </c>
      <c r="U99" s="2">
        <v>0</v>
      </c>
      <c r="V99" s="3" t="s">
        <v>15</v>
      </c>
    </row>
    <row r="100" spans="1:32" x14ac:dyDescent="0.25">
      <c r="S100" s="2" t="s">
        <v>12</v>
      </c>
      <c r="T100" s="2" t="s">
        <v>13</v>
      </c>
      <c r="U100" s="2">
        <v>0</v>
      </c>
      <c r="V100" s="2">
        <v>0</v>
      </c>
    </row>
    <row r="101" spans="1:32" x14ac:dyDescent="0.25">
      <c r="S101" s="2" t="s">
        <v>30</v>
      </c>
      <c r="T101" s="2" t="s">
        <v>23</v>
      </c>
      <c r="U101" s="2">
        <v>0</v>
      </c>
      <c r="V101" s="3" t="s">
        <v>15</v>
      </c>
    </row>
    <row r="102" spans="1:32" x14ac:dyDescent="0.25">
      <c r="S102" s="2" t="s">
        <v>12</v>
      </c>
      <c r="T102" s="2" t="s">
        <v>13</v>
      </c>
      <c r="U102" s="2">
        <v>0</v>
      </c>
      <c r="V102" s="2">
        <v>0</v>
      </c>
    </row>
    <row r="103" spans="1:32" x14ac:dyDescent="0.25">
      <c r="S103" s="2" t="s">
        <v>12</v>
      </c>
      <c r="T103" s="2" t="s">
        <v>23</v>
      </c>
      <c r="U103" s="2">
        <v>0</v>
      </c>
      <c r="V103" s="2">
        <v>0</v>
      </c>
    </row>
    <row r="104" spans="1:32" x14ac:dyDescent="0.25">
      <c r="S104" s="2" t="s">
        <v>12</v>
      </c>
      <c r="T104" s="2" t="s">
        <v>23</v>
      </c>
      <c r="U104" s="2">
        <v>0</v>
      </c>
      <c r="V104" s="3" t="s">
        <v>15</v>
      </c>
    </row>
    <row r="105" spans="1:32" x14ac:dyDescent="0.25">
      <c r="S105" s="2" t="s">
        <v>12</v>
      </c>
      <c r="T105" s="2" t="s">
        <v>13</v>
      </c>
      <c r="U105" s="2">
        <v>0</v>
      </c>
      <c r="V105" s="3" t="s">
        <v>15</v>
      </c>
    </row>
    <row r="106" spans="1:32" x14ac:dyDescent="0.25">
      <c r="S106" s="2" t="s">
        <v>30</v>
      </c>
      <c r="T106" s="2" t="s">
        <v>13</v>
      </c>
      <c r="U106" s="2">
        <v>0</v>
      </c>
      <c r="V106" s="3" t="s">
        <v>15</v>
      </c>
    </row>
    <row r="107" spans="1:32" x14ac:dyDescent="0.25">
      <c r="S107" s="2" t="s">
        <v>12</v>
      </c>
      <c r="T107" s="2" t="s">
        <v>23</v>
      </c>
      <c r="U107" s="2">
        <v>0</v>
      </c>
      <c r="V107" s="3" t="s">
        <v>15</v>
      </c>
    </row>
    <row r="108" spans="1:32" x14ac:dyDescent="0.25">
      <c r="S108" s="2" t="s">
        <v>12</v>
      </c>
      <c r="T108" s="2" t="s">
        <v>13</v>
      </c>
      <c r="U108" s="2">
        <v>0</v>
      </c>
      <c r="V108" s="2">
        <v>0</v>
      </c>
    </row>
    <row r="109" spans="1:32" x14ac:dyDescent="0.25">
      <c r="S109" s="2" t="s">
        <v>30</v>
      </c>
      <c r="T109" s="2" t="s">
        <v>13</v>
      </c>
      <c r="U109" s="2">
        <v>0</v>
      </c>
      <c r="V109" s="2">
        <v>0</v>
      </c>
    </row>
    <row r="110" spans="1:32" x14ac:dyDescent="0.25">
      <c r="S110" s="2" t="s">
        <v>12</v>
      </c>
      <c r="T110" s="2" t="s">
        <v>19</v>
      </c>
      <c r="U110" s="2">
        <v>0</v>
      </c>
      <c r="V110" s="2">
        <v>0</v>
      </c>
    </row>
    <row r="111" spans="1:32" x14ac:dyDescent="0.25">
      <c r="S111" s="2" t="s">
        <v>12</v>
      </c>
      <c r="T111" s="2" t="s">
        <v>13</v>
      </c>
      <c r="U111" s="2">
        <v>0</v>
      </c>
      <c r="V111" s="3" t="s">
        <v>16</v>
      </c>
    </row>
    <row r="112" spans="1:32" x14ac:dyDescent="0.25">
      <c r="S112" s="2" t="s">
        <v>12</v>
      </c>
      <c r="T112" s="2" t="s">
        <v>13</v>
      </c>
      <c r="U112" s="2">
        <v>0</v>
      </c>
      <c r="V112" s="2">
        <v>0</v>
      </c>
    </row>
    <row r="113" spans="19:22" x14ac:dyDescent="0.25">
      <c r="S113" s="2" t="s">
        <v>12</v>
      </c>
      <c r="T113" s="2" t="s">
        <v>13</v>
      </c>
      <c r="U113" s="2">
        <v>0</v>
      </c>
      <c r="V113" s="3" t="s">
        <v>16</v>
      </c>
    </row>
    <row r="114" spans="19:22" x14ac:dyDescent="0.25">
      <c r="S114" s="2" t="s">
        <v>30</v>
      </c>
      <c r="T114" s="2" t="s">
        <v>13</v>
      </c>
      <c r="U114" s="3" t="s">
        <v>15</v>
      </c>
      <c r="V114" s="3" t="s">
        <v>16</v>
      </c>
    </row>
    <row r="115" spans="19:22" x14ac:dyDescent="0.25">
      <c r="S115" s="2" t="s">
        <v>12</v>
      </c>
      <c r="T115" s="2" t="s">
        <v>19</v>
      </c>
      <c r="U115" s="2">
        <v>0</v>
      </c>
      <c r="V115" s="2">
        <v>0</v>
      </c>
    </row>
    <row r="116" spans="19:22" x14ac:dyDescent="0.25">
      <c r="S116" s="2" t="s">
        <v>12</v>
      </c>
      <c r="T116" s="2" t="s">
        <v>13</v>
      </c>
      <c r="U116" s="2">
        <v>0</v>
      </c>
      <c r="V116" s="2">
        <v>0</v>
      </c>
    </row>
    <row r="117" spans="19:22" x14ac:dyDescent="0.25">
      <c r="S117" s="2" t="s">
        <v>12</v>
      </c>
      <c r="T117" s="2" t="s">
        <v>23</v>
      </c>
      <c r="U117" s="2">
        <v>0</v>
      </c>
      <c r="V117" s="2">
        <v>0</v>
      </c>
    </row>
    <row r="118" spans="19:22" x14ac:dyDescent="0.25">
      <c r="S118" s="2" t="s">
        <v>30</v>
      </c>
      <c r="T118" s="2" t="s">
        <v>13</v>
      </c>
      <c r="U118" s="2">
        <v>0</v>
      </c>
      <c r="V118" s="3" t="s">
        <v>15</v>
      </c>
    </row>
    <row r="119" spans="19:22" x14ac:dyDescent="0.25">
      <c r="S119" s="2" t="s">
        <v>30</v>
      </c>
      <c r="T119" s="2" t="s">
        <v>13</v>
      </c>
      <c r="U119" s="2">
        <v>0</v>
      </c>
      <c r="V119" s="2">
        <v>0</v>
      </c>
    </row>
    <row r="120" spans="19:22" x14ac:dyDescent="0.25">
      <c r="S120" s="2" t="s">
        <v>12</v>
      </c>
      <c r="T120" s="2" t="s">
        <v>13</v>
      </c>
      <c r="U120" s="2">
        <v>0</v>
      </c>
      <c r="V120" s="2">
        <v>0</v>
      </c>
    </row>
    <row r="121" spans="19:22" x14ac:dyDescent="0.25">
      <c r="S121" s="2" t="s">
        <v>30</v>
      </c>
      <c r="T121" s="2" t="s">
        <v>19</v>
      </c>
      <c r="U121" s="2">
        <v>0</v>
      </c>
      <c r="V121" s="3" t="s">
        <v>15</v>
      </c>
    </row>
    <row r="122" spans="19:22" x14ac:dyDescent="0.25">
      <c r="S122" s="2" t="s">
        <v>12</v>
      </c>
      <c r="T122" s="2" t="s">
        <v>23</v>
      </c>
      <c r="U122" s="2">
        <v>0</v>
      </c>
      <c r="V122" s="2">
        <v>0</v>
      </c>
    </row>
    <row r="123" spans="19:22" x14ac:dyDescent="0.25">
      <c r="S123" s="2" t="s">
        <v>12</v>
      </c>
      <c r="T123" s="2" t="s">
        <v>13</v>
      </c>
      <c r="U123" s="3" t="s">
        <v>15</v>
      </c>
      <c r="V123" s="2">
        <v>0</v>
      </c>
    </row>
    <row r="124" spans="19:22" x14ac:dyDescent="0.25">
      <c r="S124" s="2" t="s">
        <v>12</v>
      </c>
      <c r="T124" s="2" t="s">
        <v>13</v>
      </c>
      <c r="U124" s="3" t="s">
        <v>15</v>
      </c>
      <c r="V124" s="2" t="s">
        <v>27</v>
      </c>
    </row>
    <row r="125" spans="19:22" x14ac:dyDescent="0.25">
      <c r="S125" s="2" t="s">
        <v>12</v>
      </c>
      <c r="T125" s="2" t="s">
        <v>19</v>
      </c>
      <c r="U125" s="2">
        <v>0</v>
      </c>
      <c r="V125" s="2">
        <v>0</v>
      </c>
    </row>
    <row r="126" spans="19:22" x14ac:dyDescent="0.25">
      <c r="S126" s="2" t="s">
        <v>12</v>
      </c>
      <c r="T126" s="2" t="s">
        <v>13</v>
      </c>
      <c r="U126" s="3" t="s">
        <v>15</v>
      </c>
      <c r="V126" s="3" t="s">
        <v>15</v>
      </c>
    </row>
    <row r="127" spans="19:22" x14ac:dyDescent="0.25">
      <c r="S127" s="2" t="s">
        <v>30</v>
      </c>
      <c r="T127" s="2" t="s">
        <v>19</v>
      </c>
      <c r="U127" s="2">
        <v>0</v>
      </c>
      <c r="V127" s="3" t="s">
        <v>15</v>
      </c>
    </row>
    <row r="128" spans="19:22" x14ac:dyDescent="0.25">
      <c r="S128" s="2" t="s">
        <v>12</v>
      </c>
      <c r="T128" s="2" t="s">
        <v>23</v>
      </c>
      <c r="U128" s="2">
        <v>0</v>
      </c>
      <c r="V128" s="3" t="s">
        <v>15</v>
      </c>
    </row>
    <row r="129" spans="19:22" x14ac:dyDescent="0.25">
      <c r="S129" s="2" t="s">
        <v>12</v>
      </c>
      <c r="T129" s="2" t="s">
        <v>13</v>
      </c>
      <c r="U129" s="2">
        <v>0</v>
      </c>
      <c r="V129" s="2" t="s">
        <v>27</v>
      </c>
    </row>
    <row r="130" spans="19:22" x14ac:dyDescent="0.25">
      <c r="S130" s="2" t="s">
        <v>12</v>
      </c>
      <c r="T130" s="2" t="s">
        <v>19</v>
      </c>
      <c r="U130" s="2">
        <v>0</v>
      </c>
      <c r="V130" s="2">
        <v>0</v>
      </c>
    </row>
    <row r="131" spans="19:22" x14ac:dyDescent="0.25">
      <c r="S131" s="2" t="s">
        <v>12</v>
      </c>
      <c r="T131" s="2" t="s">
        <v>35</v>
      </c>
      <c r="U131" s="3" t="s">
        <v>15</v>
      </c>
      <c r="V131" s="3" t="s">
        <v>15</v>
      </c>
    </row>
    <row r="132" spans="19:22" x14ac:dyDescent="0.25">
      <c r="S132" s="2" t="s">
        <v>12</v>
      </c>
      <c r="T132" s="2" t="s">
        <v>13</v>
      </c>
      <c r="U132" s="2">
        <v>0</v>
      </c>
      <c r="V132" s="3" t="s">
        <v>15</v>
      </c>
    </row>
    <row r="133" spans="19:22" x14ac:dyDescent="0.25">
      <c r="S133" s="2" t="s">
        <v>12</v>
      </c>
      <c r="T133" s="2" t="s">
        <v>13</v>
      </c>
      <c r="U133" s="2">
        <v>0</v>
      </c>
      <c r="V133" s="2">
        <v>0</v>
      </c>
    </row>
    <row r="134" spans="19:22" x14ac:dyDescent="0.25">
      <c r="S134" s="2" t="s">
        <v>12</v>
      </c>
      <c r="T134" s="2" t="s">
        <v>13</v>
      </c>
      <c r="U134" s="2">
        <v>0</v>
      </c>
      <c r="V134" s="2">
        <v>0</v>
      </c>
    </row>
    <row r="135" spans="19:22" x14ac:dyDescent="0.25">
      <c r="S135" s="2" t="s">
        <v>12</v>
      </c>
      <c r="T135" s="2" t="s">
        <v>23</v>
      </c>
      <c r="U135" s="2">
        <v>0</v>
      </c>
      <c r="V135" s="3" t="s">
        <v>15</v>
      </c>
    </row>
    <row r="136" spans="19:22" x14ac:dyDescent="0.25">
      <c r="S136" s="2" t="s">
        <v>12</v>
      </c>
      <c r="T136" s="2" t="s">
        <v>23</v>
      </c>
      <c r="U136" s="2">
        <v>0</v>
      </c>
      <c r="V136" s="2">
        <v>0</v>
      </c>
    </row>
    <row r="137" spans="19:22" x14ac:dyDescent="0.25">
      <c r="S137" s="2" t="s">
        <v>12</v>
      </c>
      <c r="T137" s="2" t="s">
        <v>13</v>
      </c>
      <c r="U137" s="2">
        <v>0</v>
      </c>
      <c r="V137" s="3" t="s">
        <v>15</v>
      </c>
    </row>
    <row r="138" spans="19:22" x14ac:dyDescent="0.25">
      <c r="S138" s="2" t="s">
        <v>12</v>
      </c>
      <c r="T138" s="2" t="s">
        <v>13</v>
      </c>
      <c r="U138" s="2">
        <v>0</v>
      </c>
      <c r="V138" s="2">
        <v>0</v>
      </c>
    </row>
    <row r="139" spans="19:22" x14ac:dyDescent="0.25">
      <c r="S139" s="2" t="s">
        <v>12</v>
      </c>
      <c r="T139" s="2" t="s">
        <v>13</v>
      </c>
      <c r="U139" s="2">
        <v>0</v>
      </c>
      <c r="V139" s="2">
        <v>0</v>
      </c>
    </row>
    <row r="140" spans="19:22" x14ac:dyDescent="0.25">
      <c r="S140" s="2" t="s">
        <v>30</v>
      </c>
      <c r="T140" s="2" t="s">
        <v>13</v>
      </c>
      <c r="U140" s="3" t="s">
        <v>15</v>
      </c>
      <c r="V140" s="2" t="s">
        <v>26</v>
      </c>
    </row>
    <row r="141" spans="19:22" x14ac:dyDescent="0.25">
      <c r="S141" s="2" t="s">
        <v>30</v>
      </c>
      <c r="T141" s="2" t="s">
        <v>19</v>
      </c>
      <c r="U141" s="2">
        <v>0</v>
      </c>
      <c r="V141" s="2">
        <v>0</v>
      </c>
    </row>
    <row r="142" spans="19:22" x14ac:dyDescent="0.25">
      <c r="S142" s="2" t="s">
        <v>30</v>
      </c>
      <c r="T142" s="2" t="s">
        <v>23</v>
      </c>
      <c r="U142" s="2">
        <v>0</v>
      </c>
      <c r="V142" s="3" t="s">
        <v>15</v>
      </c>
    </row>
    <row r="143" spans="19:22" x14ac:dyDescent="0.25">
      <c r="S143" s="2" t="s">
        <v>30</v>
      </c>
      <c r="T143" s="2" t="s">
        <v>23</v>
      </c>
      <c r="U143" s="2">
        <v>0</v>
      </c>
      <c r="V143" s="2" t="s">
        <v>32</v>
      </c>
    </row>
    <row r="144" spans="19:22" x14ac:dyDescent="0.25">
      <c r="S144" s="2" t="s">
        <v>30</v>
      </c>
      <c r="T144" s="2" t="s">
        <v>19</v>
      </c>
      <c r="U144" s="2">
        <v>0</v>
      </c>
      <c r="V144" s="2">
        <v>0</v>
      </c>
    </row>
    <row r="145" spans="19:22" x14ac:dyDescent="0.25">
      <c r="S145" s="2" t="s">
        <v>30</v>
      </c>
      <c r="T145" s="2" t="s">
        <v>35</v>
      </c>
      <c r="U145" s="3" t="s">
        <v>15</v>
      </c>
      <c r="V145" s="2" t="s">
        <v>32</v>
      </c>
    </row>
    <row r="146" spans="19:22" x14ac:dyDescent="0.25">
      <c r="S146" s="2" t="s">
        <v>12</v>
      </c>
      <c r="T146" s="2" t="s">
        <v>19</v>
      </c>
      <c r="U146" s="2">
        <v>0</v>
      </c>
      <c r="V146" s="2">
        <v>0</v>
      </c>
    </row>
    <row r="147" spans="19:22" x14ac:dyDescent="0.25">
      <c r="S147" s="2" t="s">
        <v>30</v>
      </c>
      <c r="T147" s="2" t="s">
        <v>13</v>
      </c>
      <c r="U147" s="3" t="s">
        <v>16</v>
      </c>
      <c r="V147" s="2" t="s">
        <v>26</v>
      </c>
    </row>
    <row r="148" spans="19:22" x14ac:dyDescent="0.25">
      <c r="S148" s="2" t="s">
        <v>30</v>
      </c>
      <c r="T148" s="2" t="s">
        <v>13</v>
      </c>
      <c r="U148" s="2">
        <v>0</v>
      </c>
      <c r="V148" s="3" t="s">
        <v>15</v>
      </c>
    </row>
    <row r="149" spans="19:22" x14ac:dyDescent="0.25">
      <c r="S149" s="2" t="s">
        <v>30</v>
      </c>
      <c r="T149" s="2" t="s">
        <v>19</v>
      </c>
      <c r="U149" s="2">
        <v>0</v>
      </c>
      <c r="V149" s="3" t="s">
        <v>15</v>
      </c>
    </row>
    <row r="150" spans="19:22" x14ac:dyDescent="0.25">
      <c r="S150" s="2" t="s">
        <v>30</v>
      </c>
      <c r="T150" s="2" t="s">
        <v>19</v>
      </c>
      <c r="U150" s="3" t="s">
        <v>15</v>
      </c>
      <c r="V150" s="3" t="s">
        <v>16</v>
      </c>
    </row>
    <row r="151" spans="19:22" x14ac:dyDescent="0.25">
      <c r="S151" s="2" t="s">
        <v>12</v>
      </c>
      <c r="T151" s="2" t="s">
        <v>23</v>
      </c>
      <c r="U151" s="2">
        <v>0</v>
      </c>
      <c r="V151" s="2">
        <v>0</v>
      </c>
    </row>
    <row r="152" spans="19:22" x14ac:dyDescent="0.25">
      <c r="S152" s="2" t="s">
        <v>30</v>
      </c>
      <c r="T152" s="2" t="s">
        <v>13</v>
      </c>
      <c r="U152" s="2">
        <v>0</v>
      </c>
      <c r="V152" s="2">
        <v>0</v>
      </c>
    </row>
    <row r="153" spans="19:22" x14ac:dyDescent="0.25">
      <c r="S153" s="2" t="s">
        <v>30</v>
      </c>
      <c r="T153" s="2" t="s">
        <v>23</v>
      </c>
      <c r="U153" s="2">
        <v>0</v>
      </c>
      <c r="V153" s="2">
        <v>0</v>
      </c>
    </row>
    <row r="154" spans="19:22" x14ac:dyDescent="0.25">
      <c r="S154" s="2" t="s">
        <v>30</v>
      </c>
      <c r="T154" s="2" t="s">
        <v>23</v>
      </c>
      <c r="U154" s="3" t="s">
        <v>15</v>
      </c>
      <c r="V154" s="2" t="s">
        <v>32</v>
      </c>
    </row>
    <row r="155" spans="19:22" x14ac:dyDescent="0.25">
      <c r="S155" s="2" t="s">
        <v>30</v>
      </c>
      <c r="T155" s="2" t="s">
        <v>23</v>
      </c>
      <c r="U155" s="2">
        <v>0</v>
      </c>
      <c r="V155" s="2">
        <v>0</v>
      </c>
    </row>
    <row r="156" spans="19:22" x14ac:dyDescent="0.25">
      <c r="S156" s="2" t="s">
        <v>30</v>
      </c>
      <c r="T156" s="2" t="s">
        <v>13</v>
      </c>
      <c r="U156" s="3" t="s">
        <v>16</v>
      </c>
      <c r="V156" s="2" t="s">
        <v>32</v>
      </c>
    </row>
    <row r="157" spans="19:22" x14ac:dyDescent="0.25">
      <c r="S157" s="2" t="s">
        <v>30</v>
      </c>
      <c r="T157" s="2" t="s">
        <v>13</v>
      </c>
      <c r="U157" s="2">
        <v>0</v>
      </c>
      <c r="V157" s="2">
        <v>0</v>
      </c>
    </row>
    <row r="158" spans="19:22" x14ac:dyDescent="0.25">
      <c r="S158" s="2" t="s">
        <v>30</v>
      </c>
      <c r="T158" s="2" t="s">
        <v>23</v>
      </c>
      <c r="U158" s="2">
        <v>0</v>
      </c>
      <c r="V158" s="3" t="s">
        <v>15</v>
      </c>
    </row>
    <row r="159" spans="19:22" x14ac:dyDescent="0.25">
      <c r="S159" s="2" t="s">
        <v>12</v>
      </c>
      <c r="T159" s="2" t="s">
        <v>23</v>
      </c>
      <c r="U159" s="2">
        <v>0</v>
      </c>
      <c r="V159" s="3" t="s">
        <v>16</v>
      </c>
    </row>
    <row r="160" spans="19:22" x14ac:dyDescent="0.25">
      <c r="S160" s="2" t="s">
        <v>12</v>
      </c>
      <c r="T160" s="2" t="s">
        <v>13</v>
      </c>
      <c r="U160" s="3" t="s">
        <v>16</v>
      </c>
      <c r="V160" s="2" t="s">
        <v>26</v>
      </c>
    </row>
    <row r="161" spans="19:22" x14ac:dyDescent="0.25">
      <c r="S161" s="2" t="s">
        <v>12</v>
      </c>
      <c r="T161" s="2" t="s">
        <v>23</v>
      </c>
      <c r="U161" s="3" t="s">
        <v>15</v>
      </c>
      <c r="V161" s="3" t="s">
        <v>16</v>
      </c>
    </row>
    <row r="162" spans="19:22" x14ac:dyDescent="0.25">
      <c r="S162" s="2" t="s">
        <v>12</v>
      </c>
      <c r="T162" s="2" t="s">
        <v>13</v>
      </c>
      <c r="U162" s="3" t="s">
        <v>15</v>
      </c>
      <c r="V162" s="2" t="s">
        <v>26</v>
      </c>
    </row>
    <row r="163" spans="19:22" x14ac:dyDescent="0.25">
      <c r="S163" s="2" t="s">
        <v>12</v>
      </c>
      <c r="T163" s="2" t="s">
        <v>23</v>
      </c>
      <c r="U163" s="2">
        <v>0</v>
      </c>
      <c r="V163" s="3" t="s">
        <v>15</v>
      </c>
    </row>
    <row r="164" spans="19:22" x14ac:dyDescent="0.25">
      <c r="S164" s="2" t="s">
        <v>30</v>
      </c>
      <c r="T164" s="2" t="s">
        <v>19</v>
      </c>
      <c r="U164" s="3" t="s">
        <v>15</v>
      </c>
      <c r="V164" s="3" t="s">
        <v>16</v>
      </c>
    </row>
    <row r="165" spans="19:22" x14ac:dyDescent="0.25">
      <c r="S165" s="2" t="s">
        <v>12</v>
      </c>
      <c r="T165" s="2" t="s">
        <v>13</v>
      </c>
      <c r="U165" s="3" t="s">
        <v>15</v>
      </c>
      <c r="V165" s="3" t="s">
        <v>16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G165"/>
  <sheetViews>
    <sheetView tabSelected="1" topLeftCell="V25" workbookViewId="0">
      <selection activeCell="X1" sqref="X1"/>
    </sheetView>
  </sheetViews>
  <sheetFormatPr defaultRowHeight="13.2" x14ac:dyDescent="0.25"/>
  <cols>
    <col min="1" max="1" width="21.5546875" customWidth="1"/>
    <col min="2" max="2" width="16" bestFit="1" customWidth="1"/>
    <col min="3" max="3" width="8" customWidth="1"/>
    <col min="4" max="4" width="9.44140625" customWidth="1"/>
    <col min="5" max="5" width="8.109375" customWidth="1"/>
    <col min="6" max="6" width="10.33203125" customWidth="1"/>
    <col min="7" max="7" width="9.109375" customWidth="1"/>
    <col min="8" max="8" width="6.44140625" customWidth="1"/>
    <col min="9" max="9" width="10.6640625" bestFit="1" customWidth="1"/>
    <col min="12" max="12" width="15.88671875" customWidth="1"/>
    <col min="34" max="34" width="24.88671875" customWidth="1"/>
    <col min="35" max="35" width="16" bestFit="1" customWidth="1"/>
    <col min="36" max="36" width="7.5546875" customWidth="1"/>
    <col min="37" max="37" width="9.88671875" customWidth="1"/>
    <col min="38" max="38" width="7.109375" customWidth="1"/>
    <col min="39" max="39" width="5.5546875" customWidth="1"/>
    <col min="40" max="40" width="9.44140625" customWidth="1"/>
    <col min="41" max="41" width="7.33203125" customWidth="1"/>
    <col min="42" max="42" width="10.6640625" bestFit="1" customWidth="1"/>
  </cols>
  <sheetData>
    <row r="1" spans="1:59" x14ac:dyDescent="0.25">
      <c r="A1" s="39" t="s">
        <v>70</v>
      </c>
      <c r="B1" s="39" t="s">
        <v>69</v>
      </c>
      <c r="X1" s="95" t="s">
        <v>109</v>
      </c>
      <c r="AA1" s="1" t="s">
        <v>105</v>
      </c>
      <c r="AB1" s="1" t="s">
        <v>7</v>
      </c>
      <c r="AC1" s="11" t="s">
        <v>8</v>
      </c>
      <c r="AD1" s="11" t="s">
        <v>9</v>
      </c>
      <c r="AH1" s="39" t="s">
        <v>70</v>
      </c>
      <c r="AI1" s="39" t="s">
        <v>69</v>
      </c>
      <c r="BG1" s="37" t="s">
        <v>104</v>
      </c>
    </row>
    <row r="2" spans="1:59" x14ac:dyDescent="0.25">
      <c r="A2" s="39" t="s">
        <v>67</v>
      </c>
      <c r="B2">
        <v>0</v>
      </c>
      <c r="C2" t="s">
        <v>15</v>
      </c>
      <c r="D2" t="s">
        <v>16</v>
      </c>
      <c r="E2" t="s">
        <v>26</v>
      </c>
      <c r="F2" t="s">
        <v>68</v>
      </c>
      <c r="AA2" s="2" t="s">
        <v>12</v>
      </c>
      <c r="AB2" s="2" t="s">
        <v>14</v>
      </c>
      <c r="AC2" s="3" t="s">
        <v>15</v>
      </c>
      <c r="AD2" s="3" t="s">
        <v>16</v>
      </c>
      <c r="AH2" s="39" t="s">
        <v>67</v>
      </c>
      <c r="AI2">
        <v>0</v>
      </c>
      <c r="AJ2" t="s">
        <v>15</v>
      </c>
      <c r="AK2" t="s">
        <v>16</v>
      </c>
      <c r="AL2" t="s">
        <v>68</v>
      </c>
    </row>
    <row r="3" spans="1:59" x14ac:dyDescent="0.25">
      <c r="A3" s="40" t="s">
        <v>14</v>
      </c>
      <c r="B3" s="41">
        <v>116</v>
      </c>
      <c r="C3" s="41">
        <v>24</v>
      </c>
      <c r="D3" s="41">
        <v>6</v>
      </c>
      <c r="E3" s="41">
        <v>3</v>
      </c>
      <c r="F3" s="41">
        <v>149</v>
      </c>
      <c r="AA3" s="2" t="s">
        <v>12</v>
      </c>
      <c r="AB3" s="2" t="s">
        <v>20</v>
      </c>
      <c r="AC3" s="2">
        <v>0</v>
      </c>
      <c r="AD3" s="3" t="s">
        <v>15</v>
      </c>
      <c r="AH3" s="40" t="s">
        <v>14</v>
      </c>
      <c r="AI3" s="41">
        <v>63</v>
      </c>
      <c r="AJ3" s="41">
        <v>13</v>
      </c>
      <c r="AK3" s="41">
        <v>2</v>
      </c>
      <c r="AL3" s="41">
        <v>78</v>
      </c>
    </row>
    <row r="4" spans="1:59" x14ac:dyDescent="0.25">
      <c r="A4" s="40" t="s">
        <v>20</v>
      </c>
      <c r="B4" s="41">
        <v>74</v>
      </c>
      <c r="C4" s="41">
        <v>11</v>
      </c>
      <c r="D4" s="41">
        <v>4</v>
      </c>
      <c r="E4" s="41">
        <v>1</v>
      </c>
      <c r="F4" s="41">
        <v>90</v>
      </c>
      <c r="AA4" s="2" t="s">
        <v>12</v>
      </c>
      <c r="AB4" s="2" t="s">
        <v>21</v>
      </c>
      <c r="AC4" s="2">
        <v>0</v>
      </c>
      <c r="AD4" s="3" t="s">
        <v>16</v>
      </c>
      <c r="AH4" s="40" t="s">
        <v>20</v>
      </c>
      <c r="AI4" s="41">
        <v>43</v>
      </c>
      <c r="AJ4" s="41">
        <v>4</v>
      </c>
      <c r="AK4" s="41">
        <v>2</v>
      </c>
      <c r="AL4" s="41">
        <v>49</v>
      </c>
    </row>
    <row r="5" spans="1:59" x14ac:dyDescent="0.25">
      <c r="A5" s="40" t="s">
        <v>21</v>
      </c>
      <c r="B5" s="41">
        <v>59</v>
      </c>
      <c r="C5" s="41">
        <v>8</v>
      </c>
      <c r="D5" s="41">
        <v>1</v>
      </c>
      <c r="E5" s="41"/>
      <c r="F5" s="41">
        <v>68</v>
      </c>
      <c r="AA5" s="2" t="s">
        <v>12</v>
      </c>
      <c r="AB5" s="2" t="s">
        <v>14</v>
      </c>
      <c r="AC5" s="2">
        <v>0</v>
      </c>
      <c r="AD5" s="2">
        <v>0</v>
      </c>
      <c r="AH5" s="40" t="s">
        <v>21</v>
      </c>
      <c r="AI5" s="41">
        <v>22</v>
      </c>
      <c r="AJ5" s="41">
        <v>3</v>
      </c>
      <c r="AK5" s="41">
        <v>1</v>
      </c>
      <c r="AL5" s="41">
        <v>26</v>
      </c>
    </row>
    <row r="6" spans="1:59" x14ac:dyDescent="0.25">
      <c r="A6" s="40" t="s">
        <v>29</v>
      </c>
      <c r="B6" s="41">
        <v>50</v>
      </c>
      <c r="C6" s="41">
        <v>9</v>
      </c>
      <c r="D6" s="41">
        <v>2</v>
      </c>
      <c r="E6" s="41">
        <v>3</v>
      </c>
      <c r="F6" s="41">
        <v>64</v>
      </c>
      <c r="AA6" s="2" t="s">
        <v>12</v>
      </c>
      <c r="AB6" s="2" t="s">
        <v>14</v>
      </c>
      <c r="AC6" s="2">
        <v>0</v>
      </c>
      <c r="AD6" s="3" t="s">
        <v>16</v>
      </c>
      <c r="AH6" s="40" t="s">
        <v>29</v>
      </c>
      <c r="AI6" s="41">
        <v>8</v>
      </c>
      <c r="AJ6" s="41"/>
      <c r="AK6" s="41">
        <v>1</v>
      </c>
      <c r="AL6" s="41">
        <v>9</v>
      </c>
    </row>
    <row r="7" spans="1:59" x14ac:dyDescent="0.25">
      <c r="A7" s="40" t="s">
        <v>25</v>
      </c>
      <c r="B7" s="41">
        <v>5</v>
      </c>
      <c r="C7" s="41">
        <v>3</v>
      </c>
      <c r="D7" s="41">
        <v>1</v>
      </c>
      <c r="E7" s="41">
        <v>1</v>
      </c>
      <c r="F7" s="41">
        <v>10</v>
      </c>
      <c r="AA7" s="2" t="s">
        <v>12</v>
      </c>
      <c r="AB7" s="2" t="s">
        <v>14</v>
      </c>
      <c r="AC7" s="2">
        <v>0</v>
      </c>
      <c r="AD7" s="3" t="s">
        <v>15</v>
      </c>
      <c r="AH7" s="40" t="s">
        <v>25</v>
      </c>
      <c r="AI7" s="41"/>
      <c r="AJ7" s="41">
        <v>2</v>
      </c>
      <c r="AK7" s="41"/>
      <c r="AL7" s="41">
        <v>2</v>
      </c>
    </row>
    <row r="8" spans="1:59" x14ac:dyDescent="0.25">
      <c r="A8" s="40" t="s">
        <v>68</v>
      </c>
      <c r="B8" s="41">
        <v>304</v>
      </c>
      <c r="C8" s="41">
        <v>55</v>
      </c>
      <c r="D8" s="41">
        <v>14</v>
      </c>
      <c r="E8" s="41">
        <v>8</v>
      </c>
      <c r="F8" s="41">
        <v>381</v>
      </c>
      <c r="AA8" s="2" t="s">
        <v>12</v>
      </c>
      <c r="AB8" s="2" t="s">
        <v>20</v>
      </c>
      <c r="AC8" s="3" t="s">
        <v>15</v>
      </c>
      <c r="AD8" s="3" t="s">
        <v>15</v>
      </c>
      <c r="AH8" s="40" t="s">
        <v>68</v>
      </c>
      <c r="AI8" s="41">
        <v>136</v>
      </c>
      <c r="AJ8" s="41">
        <v>22</v>
      </c>
      <c r="AK8" s="41">
        <v>6</v>
      </c>
      <c r="AL8" s="41">
        <v>164</v>
      </c>
    </row>
    <row r="9" spans="1:59" x14ac:dyDescent="0.25">
      <c r="AA9" s="2" t="s">
        <v>12</v>
      </c>
      <c r="AB9" s="2" t="s">
        <v>14</v>
      </c>
      <c r="AC9" s="2">
        <v>0</v>
      </c>
      <c r="AD9" s="2">
        <v>0</v>
      </c>
    </row>
    <row r="10" spans="1:59" x14ac:dyDescent="0.25">
      <c r="AA10" s="2" t="s">
        <v>12</v>
      </c>
      <c r="AB10" s="2" t="s">
        <v>20</v>
      </c>
      <c r="AC10" s="3" t="s">
        <v>15</v>
      </c>
      <c r="AD10" s="2" t="s">
        <v>26</v>
      </c>
    </row>
    <row r="11" spans="1:59" x14ac:dyDescent="0.25">
      <c r="A11" s="38" t="s">
        <v>71</v>
      </c>
      <c r="B11" s="19" t="s">
        <v>73</v>
      </c>
      <c r="C11" s="19" t="s">
        <v>15</v>
      </c>
      <c r="D11" s="19" t="s">
        <v>16</v>
      </c>
      <c r="E11" s="19" t="s">
        <v>26</v>
      </c>
      <c r="F11" s="38" t="s">
        <v>72</v>
      </c>
      <c r="AA11" s="2" t="s">
        <v>12</v>
      </c>
      <c r="AB11" s="2" t="s">
        <v>21</v>
      </c>
      <c r="AC11" s="2">
        <v>0</v>
      </c>
      <c r="AD11" s="2">
        <v>0</v>
      </c>
      <c r="AH11" s="38" t="s">
        <v>71</v>
      </c>
      <c r="AI11" s="19" t="s">
        <v>73</v>
      </c>
      <c r="AJ11" s="19" t="s">
        <v>15</v>
      </c>
      <c r="AK11" s="19" t="s">
        <v>16</v>
      </c>
      <c r="AL11" s="19" t="s">
        <v>26</v>
      </c>
      <c r="AM11" s="38" t="s">
        <v>72</v>
      </c>
    </row>
    <row r="12" spans="1:59" x14ac:dyDescent="0.25">
      <c r="A12" s="40" t="s">
        <v>14</v>
      </c>
      <c r="B12" s="43">
        <v>116</v>
      </c>
      <c r="C12" s="44">
        <v>24</v>
      </c>
      <c r="D12" s="44">
        <v>6</v>
      </c>
      <c r="E12" s="45">
        <v>3</v>
      </c>
      <c r="F12" s="41">
        <v>149</v>
      </c>
      <c r="AA12" s="2" t="s">
        <v>12</v>
      </c>
      <c r="AB12" s="2" t="s">
        <v>29</v>
      </c>
      <c r="AC12" s="2">
        <v>0</v>
      </c>
      <c r="AD12" s="2">
        <v>0</v>
      </c>
      <c r="AH12" s="40" t="s">
        <v>14</v>
      </c>
      <c r="AI12" s="41">
        <v>63</v>
      </c>
      <c r="AJ12" s="41">
        <v>13</v>
      </c>
      <c r="AK12" s="41">
        <v>2</v>
      </c>
      <c r="AL12" s="41">
        <v>0</v>
      </c>
      <c r="AM12" s="41">
        <v>78</v>
      </c>
    </row>
    <row r="13" spans="1:59" x14ac:dyDescent="0.25">
      <c r="A13" s="40" t="s">
        <v>20</v>
      </c>
      <c r="B13" s="53">
        <v>74</v>
      </c>
      <c r="C13" s="54">
        <v>11</v>
      </c>
      <c r="D13" s="54">
        <v>4</v>
      </c>
      <c r="E13" s="55">
        <v>1</v>
      </c>
      <c r="F13" s="41">
        <v>90</v>
      </c>
      <c r="AA13" s="2" t="s">
        <v>12</v>
      </c>
      <c r="AB13" s="2" t="s">
        <v>21</v>
      </c>
      <c r="AC13" s="2">
        <v>0</v>
      </c>
      <c r="AD13" s="3" t="s">
        <v>15</v>
      </c>
      <c r="AH13" s="40" t="s">
        <v>20</v>
      </c>
      <c r="AI13" s="41">
        <v>43</v>
      </c>
      <c r="AJ13" s="41">
        <v>4</v>
      </c>
      <c r="AK13" s="41">
        <v>2</v>
      </c>
      <c r="AL13" s="41">
        <v>0</v>
      </c>
      <c r="AM13" s="41">
        <v>49</v>
      </c>
    </row>
    <row r="14" spans="1:59" x14ac:dyDescent="0.25">
      <c r="A14" s="40" t="s">
        <v>21</v>
      </c>
      <c r="B14" s="53">
        <v>59</v>
      </c>
      <c r="C14" s="54">
        <v>8</v>
      </c>
      <c r="D14" s="54">
        <v>1</v>
      </c>
      <c r="E14" s="55">
        <v>0</v>
      </c>
      <c r="F14" s="41">
        <v>68</v>
      </c>
      <c r="AA14" s="2" t="s">
        <v>12</v>
      </c>
      <c r="AB14" s="2" t="s">
        <v>29</v>
      </c>
      <c r="AC14" s="2">
        <v>0</v>
      </c>
      <c r="AD14" s="2">
        <v>0</v>
      </c>
      <c r="AH14" s="40" t="s">
        <v>21</v>
      </c>
      <c r="AI14" s="41">
        <v>22</v>
      </c>
      <c r="AJ14" s="41">
        <v>3</v>
      </c>
      <c r="AK14" s="41">
        <v>1</v>
      </c>
      <c r="AL14" s="41">
        <v>0</v>
      </c>
      <c r="AM14" s="41">
        <v>26</v>
      </c>
    </row>
    <row r="15" spans="1:59" x14ac:dyDescent="0.25">
      <c r="A15" s="40" t="s">
        <v>29</v>
      </c>
      <c r="B15" s="53">
        <v>50</v>
      </c>
      <c r="C15" s="54">
        <v>9</v>
      </c>
      <c r="D15" s="54">
        <v>2</v>
      </c>
      <c r="E15" s="55">
        <v>3</v>
      </c>
      <c r="F15" s="41">
        <v>64</v>
      </c>
      <c r="AA15" s="2" t="s">
        <v>12</v>
      </c>
      <c r="AB15" s="2" t="s">
        <v>14</v>
      </c>
      <c r="AC15" s="2">
        <v>0</v>
      </c>
      <c r="AD15" s="2">
        <v>0</v>
      </c>
      <c r="AH15" s="40" t="s">
        <v>29</v>
      </c>
      <c r="AI15" s="41">
        <v>8</v>
      </c>
      <c r="AJ15" s="41"/>
      <c r="AK15" s="41">
        <v>1</v>
      </c>
      <c r="AL15" s="41">
        <v>0</v>
      </c>
      <c r="AM15" s="41">
        <v>9</v>
      </c>
    </row>
    <row r="16" spans="1:59" x14ac:dyDescent="0.25">
      <c r="A16" s="40" t="s">
        <v>25</v>
      </c>
      <c r="B16" s="46">
        <v>5</v>
      </c>
      <c r="C16" s="47">
        <v>3</v>
      </c>
      <c r="D16" s="47">
        <v>1</v>
      </c>
      <c r="E16" s="48">
        <v>1</v>
      </c>
      <c r="F16" s="41">
        <v>10</v>
      </c>
      <c r="AA16" s="2" t="s">
        <v>12</v>
      </c>
      <c r="AB16" s="2" t="s">
        <v>20</v>
      </c>
      <c r="AC16" s="2">
        <v>0</v>
      </c>
      <c r="AD16" s="3" t="s">
        <v>15</v>
      </c>
      <c r="AH16" s="40" t="s">
        <v>25</v>
      </c>
      <c r="AI16" s="41">
        <v>0</v>
      </c>
      <c r="AJ16" s="41">
        <v>2</v>
      </c>
      <c r="AK16" s="41">
        <v>0</v>
      </c>
      <c r="AL16" s="41">
        <v>0</v>
      </c>
      <c r="AM16" s="41">
        <v>2</v>
      </c>
    </row>
    <row r="17" spans="1:39" x14ac:dyDescent="0.25">
      <c r="A17" s="38" t="s">
        <v>72</v>
      </c>
      <c r="B17">
        <f>SUM(B12:B16)</f>
        <v>304</v>
      </c>
      <c r="C17">
        <f t="shared" ref="C17:F17" si="0">SUM(C12:C16)</f>
        <v>55</v>
      </c>
      <c r="D17">
        <f t="shared" si="0"/>
        <v>14</v>
      </c>
      <c r="E17">
        <f t="shared" si="0"/>
        <v>8</v>
      </c>
      <c r="F17">
        <f t="shared" si="0"/>
        <v>381</v>
      </c>
      <c r="AA17" s="2" t="s">
        <v>12</v>
      </c>
      <c r="AB17" s="2" t="s">
        <v>20</v>
      </c>
      <c r="AC17" s="2">
        <v>0</v>
      </c>
      <c r="AD17" s="3" t="s">
        <v>15</v>
      </c>
      <c r="AH17" s="38" t="s">
        <v>72</v>
      </c>
      <c r="AI17">
        <f>SUM(AI12:AI16)</f>
        <v>136</v>
      </c>
      <c r="AJ17">
        <f t="shared" ref="AJ17:AM17" si="1">SUM(AJ12:AJ16)</f>
        <v>22</v>
      </c>
      <c r="AK17">
        <f t="shared" si="1"/>
        <v>6</v>
      </c>
      <c r="AL17">
        <f t="shared" si="1"/>
        <v>0</v>
      </c>
      <c r="AM17">
        <f t="shared" si="1"/>
        <v>164</v>
      </c>
    </row>
    <row r="18" spans="1:39" x14ac:dyDescent="0.25">
      <c r="AA18" s="2" t="s">
        <v>12</v>
      </c>
      <c r="AB18" s="2" t="s">
        <v>21</v>
      </c>
      <c r="AC18" s="2">
        <v>0</v>
      </c>
      <c r="AD18" s="3" t="s">
        <v>15</v>
      </c>
    </row>
    <row r="19" spans="1:39" x14ac:dyDescent="0.25">
      <c r="A19" s="38" t="s">
        <v>74</v>
      </c>
      <c r="B19" s="17">
        <f>B17/$F$17</f>
        <v>0.79790026246719159</v>
      </c>
      <c r="C19" s="17">
        <f t="shared" ref="C19:E19" si="2">C17/$F$17</f>
        <v>0.14435695538057744</v>
      </c>
      <c r="D19" s="17">
        <f t="shared" si="2"/>
        <v>3.6745406824146981E-2</v>
      </c>
      <c r="E19" s="17">
        <f t="shared" si="2"/>
        <v>2.0997375328083989E-2</v>
      </c>
      <c r="AA19" s="2" t="s">
        <v>12</v>
      </c>
      <c r="AB19" s="2" t="s">
        <v>14</v>
      </c>
      <c r="AC19" s="2">
        <v>0</v>
      </c>
      <c r="AD19" s="3" t="s">
        <v>15</v>
      </c>
      <c r="AH19" s="38" t="s">
        <v>74</v>
      </c>
      <c r="AI19" s="17">
        <f>AI17/$AM$17</f>
        <v>0.82926829268292679</v>
      </c>
      <c r="AJ19" s="17">
        <f t="shared" ref="AJ19:AL19" si="3">AJ17/$AM$17</f>
        <v>0.13414634146341464</v>
      </c>
      <c r="AK19" s="17">
        <f t="shared" si="3"/>
        <v>3.6585365853658534E-2</v>
      </c>
      <c r="AL19" s="17">
        <f t="shared" si="3"/>
        <v>0</v>
      </c>
    </row>
    <row r="20" spans="1:39" x14ac:dyDescent="0.25">
      <c r="AA20" s="2" t="s">
        <v>30</v>
      </c>
      <c r="AB20" s="2" t="s">
        <v>14</v>
      </c>
      <c r="AC20" s="2">
        <v>0</v>
      </c>
      <c r="AD20" s="3" t="s">
        <v>15</v>
      </c>
    </row>
    <row r="21" spans="1:39" x14ac:dyDescent="0.25">
      <c r="AA21" s="2" t="s">
        <v>12</v>
      </c>
      <c r="AB21" s="2" t="s">
        <v>14</v>
      </c>
      <c r="AC21" s="2">
        <v>0</v>
      </c>
      <c r="AD21" s="2">
        <v>0</v>
      </c>
    </row>
    <row r="22" spans="1:39" x14ac:dyDescent="0.25">
      <c r="A22" s="38" t="s">
        <v>75</v>
      </c>
      <c r="B22" s="19" t="s">
        <v>73</v>
      </c>
      <c r="C22" s="19" t="s">
        <v>15</v>
      </c>
      <c r="D22" s="19" t="s">
        <v>16</v>
      </c>
      <c r="E22" s="19" t="s">
        <v>26</v>
      </c>
      <c r="F22" s="38" t="s">
        <v>72</v>
      </c>
      <c r="AA22" s="2" t="s">
        <v>30</v>
      </c>
      <c r="AB22" s="2" t="s">
        <v>21</v>
      </c>
      <c r="AC22" s="2">
        <v>0</v>
      </c>
      <c r="AD22" s="2">
        <v>0</v>
      </c>
      <c r="AH22" s="38" t="s">
        <v>75</v>
      </c>
      <c r="AI22" s="19" t="s">
        <v>73</v>
      </c>
      <c r="AJ22" s="19" t="s">
        <v>15</v>
      </c>
      <c r="AK22" s="19" t="s">
        <v>16</v>
      </c>
      <c r="AL22" s="19" t="s">
        <v>26</v>
      </c>
      <c r="AM22" s="38" t="s">
        <v>72</v>
      </c>
    </row>
    <row r="23" spans="1:39" x14ac:dyDescent="0.25">
      <c r="A23" s="40" t="s">
        <v>14</v>
      </c>
      <c r="B23" s="29">
        <f>B$19*$F12</f>
        <v>118.88713910761155</v>
      </c>
      <c r="C23" s="30">
        <f t="shared" ref="C23:E23" si="4">C$19*$F12</f>
        <v>21.509186351706038</v>
      </c>
      <c r="D23" s="30">
        <f t="shared" si="4"/>
        <v>5.4750656167979006</v>
      </c>
      <c r="E23" s="31">
        <f t="shared" si="4"/>
        <v>3.1286089238845145</v>
      </c>
      <c r="F23" s="6">
        <f>SUM(B23:E23)</f>
        <v>149</v>
      </c>
      <c r="AA23" s="2" t="s">
        <v>30</v>
      </c>
      <c r="AB23" s="2" t="s">
        <v>20</v>
      </c>
      <c r="AC23" s="2">
        <v>0</v>
      </c>
      <c r="AD23" s="2">
        <v>0</v>
      </c>
      <c r="AH23" s="40" t="s">
        <v>14</v>
      </c>
      <c r="AI23" s="29">
        <f>AI$19*$AM12</f>
        <v>64.682926829268283</v>
      </c>
      <c r="AJ23" s="29">
        <f t="shared" ref="AJ23:AL23" si="5">AJ$19*$AM12</f>
        <v>10.463414634146343</v>
      </c>
      <c r="AK23" s="29">
        <f t="shared" si="5"/>
        <v>2.8536585365853657</v>
      </c>
      <c r="AL23" s="29">
        <f t="shared" si="5"/>
        <v>0</v>
      </c>
      <c r="AM23" s="6">
        <f>SUM(AI23:AL23)</f>
        <v>78</v>
      </c>
    </row>
    <row r="24" spans="1:39" x14ac:dyDescent="0.25">
      <c r="A24" s="40" t="s">
        <v>20</v>
      </c>
      <c r="B24" s="32">
        <f t="shared" ref="B24:E27" si="6">B$19*$F13</f>
        <v>71.811023622047244</v>
      </c>
      <c r="C24" s="24">
        <f t="shared" si="6"/>
        <v>12.99212598425197</v>
      </c>
      <c r="D24" s="24">
        <f t="shared" si="6"/>
        <v>3.3070866141732282</v>
      </c>
      <c r="E24" s="25">
        <f t="shared" si="6"/>
        <v>1.889763779527559</v>
      </c>
      <c r="F24" s="6">
        <f t="shared" ref="F24:F28" si="7">SUM(B24:E24)</f>
        <v>90</v>
      </c>
      <c r="AA24" s="2" t="s">
        <v>30</v>
      </c>
      <c r="AB24" s="2" t="s">
        <v>14</v>
      </c>
      <c r="AC24" s="3" t="s">
        <v>16</v>
      </c>
      <c r="AD24" s="2">
        <v>0</v>
      </c>
      <c r="AH24" s="40" t="s">
        <v>20</v>
      </c>
      <c r="AI24" s="29">
        <f t="shared" ref="AI24:AL27" si="8">AI$19*$AM13</f>
        <v>40.634146341463413</v>
      </c>
      <c r="AJ24" s="29">
        <f t="shared" si="8"/>
        <v>6.5731707317073171</v>
      </c>
      <c r="AK24" s="29">
        <f t="shared" si="8"/>
        <v>1.7926829268292681</v>
      </c>
      <c r="AL24" s="29">
        <f t="shared" si="8"/>
        <v>0</v>
      </c>
      <c r="AM24" s="6">
        <f t="shared" ref="AM24:AM28" si="9">SUM(AI24:AL24)</f>
        <v>48.999999999999993</v>
      </c>
    </row>
    <row r="25" spans="1:39" x14ac:dyDescent="0.25">
      <c r="A25" s="40" t="s">
        <v>21</v>
      </c>
      <c r="B25" s="32">
        <f t="shared" si="6"/>
        <v>54.257217847769027</v>
      </c>
      <c r="C25" s="24">
        <f t="shared" si="6"/>
        <v>9.816272965879266</v>
      </c>
      <c r="D25" s="24">
        <f t="shared" si="6"/>
        <v>2.4986876640419946</v>
      </c>
      <c r="E25" s="25">
        <f t="shared" si="6"/>
        <v>1.4278215223097113</v>
      </c>
      <c r="F25" s="6">
        <f t="shared" si="7"/>
        <v>68</v>
      </c>
      <c r="AA25" s="2" t="s">
        <v>30</v>
      </c>
      <c r="AB25" s="2" t="s">
        <v>20</v>
      </c>
      <c r="AC25" s="2">
        <v>0</v>
      </c>
      <c r="AD25" s="2">
        <v>0</v>
      </c>
      <c r="AH25" s="40" t="s">
        <v>21</v>
      </c>
      <c r="AI25" s="29">
        <f t="shared" si="8"/>
        <v>21.560975609756095</v>
      </c>
      <c r="AJ25" s="29">
        <f t="shared" si="8"/>
        <v>3.4878048780487809</v>
      </c>
      <c r="AK25" s="29">
        <f t="shared" si="8"/>
        <v>0.95121951219512191</v>
      </c>
      <c r="AL25" s="29">
        <f t="shared" si="8"/>
        <v>0</v>
      </c>
      <c r="AM25" s="6">
        <f t="shared" si="9"/>
        <v>26</v>
      </c>
    </row>
    <row r="26" spans="1:39" x14ac:dyDescent="0.25">
      <c r="A26" s="40" t="s">
        <v>29</v>
      </c>
      <c r="B26" s="32">
        <f t="shared" si="6"/>
        <v>51.065616797900262</v>
      </c>
      <c r="C26" s="24">
        <f t="shared" si="6"/>
        <v>9.2388451443569561</v>
      </c>
      <c r="D26" s="24">
        <f t="shared" si="6"/>
        <v>2.3517060367454068</v>
      </c>
      <c r="E26" s="25">
        <f t="shared" si="6"/>
        <v>1.3438320209973753</v>
      </c>
      <c r="F26" s="6">
        <f t="shared" si="7"/>
        <v>64</v>
      </c>
      <c r="AA26" s="2" t="s">
        <v>12</v>
      </c>
      <c r="AB26" s="2" t="s">
        <v>14</v>
      </c>
      <c r="AC26" s="3" t="s">
        <v>15</v>
      </c>
      <c r="AD26" s="2" t="s">
        <v>32</v>
      </c>
      <c r="AH26" s="40" t="s">
        <v>29</v>
      </c>
      <c r="AI26" s="29">
        <f t="shared" si="8"/>
        <v>7.463414634146341</v>
      </c>
      <c r="AJ26" s="29">
        <f t="shared" si="8"/>
        <v>1.2073170731707319</v>
      </c>
      <c r="AK26" s="29">
        <f t="shared" si="8"/>
        <v>0.32926829268292679</v>
      </c>
      <c r="AL26" s="29">
        <f t="shared" si="8"/>
        <v>0</v>
      </c>
      <c r="AM26" s="6">
        <f t="shared" si="9"/>
        <v>9</v>
      </c>
    </row>
    <row r="27" spans="1:39" x14ac:dyDescent="0.25">
      <c r="A27" s="40" t="s">
        <v>25</v>
      </c>
      <c r="B27" s="33">
        <f t="shared" si="6"/>
        <v>7.9790026246719155</v>
      </c>
      <c r="C27" s="27">
        <f t="shared" si="6"/>
        <v>1.4435695538057745</v>
      </c>
      <c r="D27" s="27">
        <f t="shared" si="6"/>
        <v>0.36745406824146981</v>
      </c>
      <c r="E27" s="28">
        <f t="shared" si="6"/>
        <v>0.20997375328083989</v>
      </c>
      <c r="F27" s="6">
        <f t="shared" si="7"/>
        <v>10</v>
      </c>
      <c r="AA27" s="2" t="s">
        <v>12</v>
      </c>
      <c r="AB27" s="2" t="s">
        <v>20</v>
      </c>
      <c r="AC27" s="2">
        <v>0</v>
      </c>
      <c r="AD27" s="3" t="s">
        <v>16</v>
      </c>
      <c r="AH27" s="40" t="s">
        <v>25</v>
      </c>
      <c r="AI27" s="29">
        <f t="shared" si="8"/>
        <v>1.6585365853658536</v>
      </c>
      <c r="AJ27" s="29">
        <f t="shared" si="8"/>
        <v>0.26829268292682928</v>
      </c>
      <c r="AK27" s="29">
        <f t="shared" si="8"/>
        <v>7.3170731707317069E-2</v>
      </c>
      <c r="AL27" s="29">
        <f t="shared" si="8"/>
        <v>0</v>
      </c>
      <c r="AM27" s="6">
        <f t="shared" si="9"/>
        <v>2</v>
      </c>
    </row>
    <row r="28" spans="1:39" x14ac:dyDescent="0.25">
      <c r="A28" s="38" t="s">
        <v>72</v>
      </c>
      <c r="B28" s="6">
        <f>SUM(B23:B27)</f>
        <v>304</v>
      </c>
      <c r="C28" s="6">
        <f t="shared" ref="C28:E28" si="10">SUM(C23:C27)</f>
        <v>55</v>
      </c>
      <c r="D28" s="6">
        <f t="shared" si="10"/>
        <v>14</v>
      </c>
      <c r="E28" s="6">
        <f t="shared" si="10"/>
        <v>8</v>
      </c>
      <c r="F28" s="6">
        <f t="shared" si="7"/>
        <v>381</v>
      </c>
      <c r="AA28" s="2" t="s">
        <v>30</v>
      </c>
      <c r="AB28" s="2" t="s">
        <v>14</v>
      </c>
      <c r="AC28" s="2">
        <v>0</v>
      </c>
      <c r="AD28" s="2">
        <v>0</v>
      </c>
      <c r="AH28" s="38" t="s">
        <v>72</v>
      </c>
      <c r="AI28" s="6">
        <f>SUM(AI23:AI27)</f>
        <v>136</v>
      </c>
      <c r="AJ28" s="6">
        <f t="shared" ref="AJ28:AL28" si="11">SUM(AJ23:AJ27)</f>
        <v>22.000000000000004</v>
      </c>
      <c r="AK28" s="6">
        <f t="shared" si="11"/>
        <v>6</v>
      </c>
      <c r="AL28" s="6">
        <f t="shared" si="11"/>
        <v>0</v>
      </c>
      <c r="AM28" s="6">
        <f t="shared" si="9"/>
        <v>164</v>
      </c>
    </row>
    <row r="29" spans="1:39" x14ac:dyDescent="0.25">
      <c r="AA29" s="2" t="s">
        <v>12</v>
      </c>
      <c r="AB29" s="2" t="s">
        <v>20</v>
      </c>
      <c r="AC29" s="2">
        <v>0</v>
      </c>
      <c r="AD29" s="2">
        <v>0</v>
      </c>
    </row>
    <row r="30" spans="1:39" x14ac:dyDescent="0.25">
      <c r="AA30" s="2" t="s">
        <v>12</v>
      </c>
      <c r="AB30" s="2" t="s">
        <v>14</v>
      </c>
      <c r="AC30" s="2">
        <v>0</v>
      </c>
      <c r="AD30" s="3" t="s">
        <v>15</v>
      </c>
    </row>
    <row r="31" spans="1:39" x14ac:dyDescent="0.25">
      <c r="AA31" s="2" t="s">
        <v>12</v>
      </c>
      <c r="AB31" s="2" t="s">
        <v>21</v>
      </c>
      <c r="AC31" s="2">
        <v>0</v>
      </c>
      <c r="AD31" s="2">
        <v>0</v>
      </c>
    </row>
    <row r="32" spans="1:39" x14ac:dyDescent="0.25">
      <c r="A32" s="38" t="s">
        <v>76</v>
      </c>
      <c r="B32" s="19" t="s">
        <v>73</v>
      </c>
      <c r="C32" s="19" t="s">
        <v>15</v>
      </c>
      <c r="D32" s="19" t="s">
        <v>16</v>
      </c>
      <c r="E32" s="19" t="s">
        <v>26</v>
      </c>
      <c r="AA32" s="2" t="s">
        <v>12</v>
      </c>
      <c r="AB32" s="2" t="s">
        <v>29</v>
      </c>
      <c r="AC32" s="2">
        <v>0</v>
      </c>
      <c r="AD32" s="2">
        <v>0</v>
      </c>
      <c r="AH32" s="38" t="s">
        <v>76</v>
      </c>
      <c r="AI32" s="19" t="s">
        <v>73</v>
      </c>
      <c r="AJ32" s="19" t="s">
        <v>15</v>
      </c>
      <c r="AK32" s="19" t="s">
        <v>16</v>
      </c>
      <c r="AL32" s="19" t="s">
        <v>26</v>
      </c>
    </row>
    <row r="33" spans="1:42" x14ac:dyDescent="0.25">
      <c r="A33" s="40" t="s">
        <v>14</v>
      </c>
      <c r="B33" s="17">
        <f>(B12-B23)^2/B23</f>
        <v>7.0113321670184942E-2</v>
      </c>
      <c r="C33" s="17">
        <f t="shared" ref="C33:E33" si="12">(C12-C23)^2/C23</f>
        <v>0.28844199539121029</v>
      </c>
      <c r="D33" s="17">
        <f t="shared" si="12"/>
        <v>5.0329279309884851E-2</v>
      </c>
      <c r="E33" s="17">
        <f t="shared" si="12"/>
        <v>5.2867762335077296E-3</v>
      </c>
      <c r="H33" s="50" t="s">
        <v>77</v>
      </c>
      <c r="I33" s="70">
        <f>SUM(B33:E37)</f>
        <v>13.401632965046787</v>
      </c>
      <c r="AA33" s="2" t="s">
        <v>12</v>
      </c>
      <c r="AB33" s="2" t="s">
        <v>20</v>
      </c>
      <c r="AC33" s="2">
        <v>0</v>
      </c>
      <c r="AD33" s="2">
        <v>0</v>
      </c>
      <c r="AH33" s="40" t="s">
        <v>14</v>
      </c>
      <c r="AI33" s="17">
        <f>(AI12-AI23)^2/AI23</f>
        <v>4.3786557775079497E-2</v>
      </c>
      <c r="AJ33" s="17">
        <f t="shared" ref="AJ33:AK33" si="13">(AJ12-AJ23)^2/AJ23</f>
        <v>0.61492978566149226</v>
      </c>
      <c r="AK33" s="17">
        <f t="shared" si="13"/>
        <v>0.2553679382947675</v>
      </c>
      <c r="AL33" s="16" t="e">
        <f>(AM12-AL23)^2/AL23</f>
        <v>#DIV/0!</v>
      </c>
      <c r="AO33" s="50" t="s">
        <v>77</v>
      </c>
      <c r="AP33" s="70">
        <f>SUM(AI33:AK37)</f>
        <v>17.684072308021889</v>
      </c>
    </row>
    <row r="34" spans="1:42" x14ac:dyDescent="0.25">
      <c r="A34" s="40" t="s">
        <v>20</v>
      </c>
      <c r="B34" s="17">
        <f t="shared" ref="B34:E37" si="14">(B13-B24)^2/B24</f>
        <v>6.6725376433208985E-2</v>
      </c>
      <c r="C34" s="17">
        <f t="shared" si="14"/>
        <v>0.30545931758530231</v>
      </c>
      <c r="D34" s="17">
        <f t="shared" si="14"/>
        <v>0.1451818522684665</v>
      </c>
      <c r="E34" s="17">
        <f t="shared" si="14"/>
        <v>0.4189304461942257</v>
      </c>
      <c r="H34" s="50" t="s">
        <v>78</v>
      </c>
      <c r="I34" s="70">
        <f>CHIDIST(I33,12)</f>
        <v>0.3405363853458126</v>
      </c>
      <c r="AA34" s="2" t="s">
        <v>12</v>
      </c>
      <c r="AB34" s="2" t="s">
        <v>20</v>
      </c>
      <c r="AC34" s="2">
        <v>0</v>
      </c>
      <c r="AD34" s="3" t="s">
        <v>15</v>
      </c>
      <c r="AH34" s="40" t="s">
        <v>20</v>
      </c>
      <c r="AI34" s="17">
        <f t="shared" ref="AI34:AK34" si="15">(AI13-AI24)^2/AI24</f>
        <v>0.13774778203964527</v>
      </c>
      <c r="AJ34" s="17">
        <f t="shared" si="15"/>
        <v>1.0073080229874656</v>
      </c>
      <c r="AK34" s="17">
        <f t="shared" si="15"/>
        <v>2.3975443836071059E-2</v>
      </c>
      <c r="AL34" s="16" t="e">
        <f>(AM13-AL24)^2/AL24</f>
        <v>#DIV/0!</v>
      </c>
      <c r="AO34" s="50" t="s">
        <v>78</v>
      </c>
      <c r="AP34" s="70">
        <f>CHIDIST(AP33,12)</f>
        <v>0.12562530588782927</v>
      </c>
    </row>
    <row r="35" spans="1:42" x14ac:dyDescent="0.25">
      <c r="A35" s="40" t="s">
        <v>21</v>
      </c>
      <c r="B35" s="17">
        <f t="shared" si="14"/>
        <v>0.41458046386810038</v>
      </c>
      <c r="C35" s="17">
        <f t="shared" si="14"/>
        <v>0.33605906213594988</v>
      </c>
      <c r="D35" s="17">
        <f t="shared" si="14"/>
        <v>0.89889774807560796</v>
      </c>
      <c r="E35" s="17">
        <f t="shared" si="14"/>
        <v>1.4278215223097113</v>
      </c>
      <c r="AA35" s="2" t="s">
        <v>12</v>
      </c>
      <c r="AB35" s="2" t="s">
        <v>14</v>
      </c>
      <c r="AC35" s="2">
        <v>0</v>
      </c>
      <c r="AD35" s="2">
        <v>0</v>
      </c>
      <c r="AH35" s="40" t="s">
        <v>21</v>
      </c>
      <c r="AI35" s="17">
        <f t="shared" ref="AI35:AK35" si="16">(AI14-AI25)^2/AI25</f>
        <v>8.9394106610750246E-3</v>
      </c>
      <c r="AJ35" s="17">
        <f t="shared" si="16"/>
        <v>6.8224458468361018E-2</v>
      </c>
      <c r="AK35" s="17">
        <f t="shared" si="16"/>
        <v>2.5015634771732376E-3</v>
      </c>
      <c r="AL35" s="16" t="e">
        <f>(AM14-AL25)^2/AL25</f>
        <v>#DIV/0!</v>
      </c>
    </row>
    <row r="36" spans="1:42" x14ac:dyDescent="0.25">
      <c r="A36" s="40" t="s">
        <v>29</v>
      </c>
      <c r="B36" s="17">
        <f t="shared" si="14"/>
        <v>2.2236863689736121E-2</v>
      </c>
      <c r="C36" s="17">
        <f t="shared" si="14"/>
        <v>6.174689811500874E-3</v>
      </c>
      <c r="D36" s="17">
        <f t="shared" si="14"/>
        <v>5.2598893888263963E-2</v>
      </c>
      <c r="E36" s="17">
        <f t="shared" si="14"/>
        <v>2.0410976459973753</v>
      </c>
      <c r="AA36" s="2" t="s">
        <v>12</v>
      </c>
      <c r="AB36" s="2" t="s">
        <v>14</v>
      </c>
      <c r="AC36" s="2">
        <v>0</v>
      </c>
      <c r="AD36" s="2" t="s">
        <v>32</v>
      </c>
      <c r="AH36" s="40" t="s">
        <v>29</v>
      </c>
      <c r="AI36" s="17">
        <f t="shared" ref="AI36:AK36" si="17">(AI15-AI26)^2/AI26</f>
        <v>3.8578032839151989E-2</v>
      </c>
      <c r="AJ36" s="17">
        <f t="shared" si="17"/>
        <v>1.2073170731707319</v>
      </c>
      <c r="AK36" s="17">
        <f t="shared" si="17"/>
        <v>1.3663053297199641</v>
      </c>
      <c r="AL36" s="16" t="e">
        <f>(AM15-AL26)^2/AL26</f>
        <v>#DIV/0!</v>
      </c>
    </row>
    <row r="37" spans="1:42" x14ac:dyDescent="0.25">
      <c r="A37" s="40" t="s">
        <v>25</v>
      </c>
      <c r="B37" s="17">
        <f t="shared" si="14"/>
        <v>1.112226308882442</v>
      </c>
      <c r="C37" s="17">
        <f t="shared" si="14"/>
        <v>1.6781150083512282</v>
      </c>
      <c r="D37" s="17">
        <f t="shared" si="14"/>
        <v>1.0888826396700415</v>
      </c>
      <c r="E37" s="17">
        <f t="shared" si="14"/>
        <v>2.9724737532808398</v>
      </c>
      <c r="AA37" s="2" t="s">
        <v>12</v>
      </c>
      <c r="AB37" s="2" t="s">
        <v>14</v>
      </c>
      <c r="AC37" s="2">
        <v>0</v>
      </c>
      <c r="AD37" s="2">
        <v>0</v>
      </c>
      <c r="AH37" s="40" t="s">
        <v>25</v>
      </c>
      <c r="AI37" s="17">
        <f t="shared" ref="AI37:AK37" si="18">(AI16-AI27)^2/AI27</f>
        <v>1.6585365853658536</v>
      </c>
      <c r="AJ37" s="17">
        <f t="shared" si="18"/>
        <v>11.177383592017739</v>
      </c>
      <c r="AK37" s="17">
        <f t="shared" si="18"/>
        <v>7.3170731707317069E-2</v>
      </c>
      <c r="AL37" s="16" t="e">
        <f>(AM16-AL27)^2/AL27</f>
        <v>#DIV/0!</v>
      </c>
    </row>
    <row r="38" spans="1:42" x14ac:dyDescent="0.25">
      <c r="AA38" s="2" t="s">
        <v>12</v>
      </c>
      <c r="AB38" s="2" t="s">
        <v>14</v>
      </c>
      <c r="AC38" s="2">
        <v>0</v>
      </c>
      <c r="AD38" s="3" t="s">
        <v>15</v>
      </c>
    </row>
    <row r="39" spans="1:42" x14ac:dyDescent="0.25">
      <c r="AA39" s="2" t="s">
        <v>12</v>
      </c>
      <c r="AB39" s="2" t="s">
        <v>14</v>
      </c>
      <c r="AC39" s="2">
        <v>0</v>
      </c>
      <c r="AD39" s="2">
        <v>0</v>
      </c>
    </row>
    <row r="40" spans="1:42" x14ac:dyDescent="0.25">
      <c r="AA40" s="2" t="s">
        <v>12</v>
      </c>
      <c r="AB40" s="2" t="s">
        <v>14</v>
      </c>
      <c r="AC40" s="2">
        <v>0</v>
      </c>
      <c r="AD40" s="2">
        <v>0</v>
      </c>
    </row>
    <row r="41" spans="1:42" x14ac:dyDescent="0.25">
      <c r="AA41" s="2" t="s">
        <v>12</v>
      </c>
      <c r="AB41" s="2" t="s">
        <v>14</v>
      </c>
      <c r="AC41" s="2">
        <v>0</v>
      </c>
      <c r="AD41" s="2">
        <v>0</v>
      </c>
    </row>
    <row r="42" spans="1:42" x14ac:dyDescent="0.25">
      <c r="AA42" s="2" t="s">
        <v>12</v>
      </c>
      <c r="AB42" s="2" t="s">
        <v>14</v>
      </c>
      <c r="AC42" s="2">
        <v>0</v>
      </c>
      <c r="AD42" s="3" t="s">
        <v>15</v>
      </c>
    </row>
    <row r="43" spans="1:42" x14ac:dyDescent="0.25">
      <c r="A43" s="11" t="s">
        <v>9</v>
      </c>
      <c r="B43" s="9"/>
      <c r="AA43" s="2" t="s">
        <v>30</v>
      </c>
      <c r="AB43" s="2" t="s">
        <v>14</v>
      </c>
      <c r="AC43" s="2">
        <v>0</v>
      </c>
      <c r="AD43" s="2">
        <v>0</v>
      </c>
    </row>
    <row r="44" spans="1:42" x14ac:dyDescent="0.25">
      <c r="AA44" s="2" t="s">
        <v>12</v>
      </c>
      <c r="AB44" s="2" t="s">
        <v>14</v>
      </c>
      <c r="AC44" s="2">
        <v>0</v>
      </c>
      <c r="AD44" s="3" t="s">
        <v>16</v>
      </c>
    </row>
    <row r="45" spans="1:42" x14ac:dyDescent="0.25">
      <c r="A45" s="39" t="s">
        <v>79</v>
      </c>
      <c r="B45" s="39" t="s">
        <v>69</v>
      </c>
      <c r="AA45" s="2" t="s">
        <v>12</v>
      </c>
      <c r="AB45" s="2" t="s">
        <v>20</v>
      </c>
      <c r="AC45" s="2">
        <v>0</v>
      </c>
      <c r="AD45" s="2">
        <v>0</v>
      </c>
      <c r="AH45" s="39" t="s">
        <v>79</v>
      </c>
      <c r="AI45" s="39" t="s">
        <v>69</v>
      </c>
    </row>
    <row r="46" spans="1:42" x14ac:dyDescent="0.25">
      <c r="A46" s="39" t="s">
        <v>67</v>
      </c>
      <c r="B46">
        <v>0</v>
      </c>
      <c r="C46" t="s">
        <v>15</v>
      </c>
      <c r="D46" t="s">
        <v>16</v>
      </c>
      <c r="E46" t="s">
        <v>26</v>
      </c>
      <c r="F46" t="s">
        <v>32</v>
      </c>
      <c r="G46" t="s">
        <v>38</v>
      </c>
      <c r="H46" t="s">
        <v>27</v>
      </c>
      <c r="I46" t="s">
        <v>68</v>
      </c>
      <c r="L46" s="38"/>
      <c r="M46" s="19" t="s">
        <v>73</v>
      </c>
      <c r="N46" s="19" t="s">
        <v>15</v>
      </c>
      <c r="O46" s="19" t="s">
        <v>16</v>
      </c>
      <c r="P46" s="19" t="s">
        <v>26</v>
      </c>
      <c r="Q46" s="19" t="s">
        <v>32</v>
      </c>
      <c r="R46" s="19" t="s">
        <v>38</v>
      </c>
      <c r="S46" s="19" t="s">
        <v>27</v>
      </c>
      <c r="AA46" s="2" t="s">
        <v>12</v>
      </c>
      <c r="AB46" s="2" t="s">
        <v>21</v>
      </c>
      <c r="AC46" s="2">
        <v>0</v>
      </c>
      <c r="AD46" s="2">
        <v>0</v>
      </c>
      <c r="AH46" s="39" t="s">
        <v>67</v>
      </c>
      <c r="AI46">
        <v>0</v>
      </c>
      <c r="AJ46" t="s">
        <v>15</v>
      </c>
      <c r="AK46" t="s">
        <v>16</v>
      </c>
      <c r="AL46" t="s">
        <v>26</v>
      </c>
      <c r="AM46" t="s">
        <v>32</v>
      </c>
      <c r="AN46" t="s">
        <v>38</v>
      </c>
      <c r="AO46" t="s">
        <v>27</v>
      </c>
      <c r="AP46" t="s">
        <v>68</v>
      </c>
    </row>
    <row r="47" spans="1:42" x14ac:dyDescent="0.25">
      <c r="A47" s="40" t="s">
        <v>14</v>
      </c>
      <c r="B47" s="41">
        <v>62</v>
      </c>
      <c r="C47" s="41">
        <v>45</v>
      </c>
      <c r="D47" s="41">
        <v>19</v>
      </c>
      <c r="E47" s="41">
        <v>8</v>
      </c>
      <c r="F47" s="41">
        <v>8</v>
      </c>
      <c r="G47" s="41">
        <v>2</v>
      </c>
      <c r="H47" s="41">
        <v>5</v>
      </c>
      <c r="I47" s="41">
        <v>149</v>
      </c>
      <c r="L47" s="40" t="s">
        <v>14</v>
      </c>
      <c r="M47" s="43">
        <v>62</v>
      </c>
      <c r="N47" s="44">
        <v>45</v>
      </c>
      <c r="O47" s="44">
        <v>19</v>
      </c>
      <c r="P47" s="44">
        <v>8</v>
      </c>
      <c r="Q47" s="44">
        <v>8</v>
      </c>
      <c r="R47" s="44">
        <v>2</v>
      </c>
      <c r="S47" s="45">
        <v>5</v>
      </c>
      <c r="AA47" s="2" t="s">
        <v>12</v>
      </c>
      <c r="AB47" s="2" t="s">
        <v>20</v>
      </c>
      <c r="AC47" s="2">
        <v>0</v>
      </c>
      <c r="AD47" s="3" t="s">
        <v>16</v>
      </c>
      <c r="AH47" s="40" t="s">
        <v>14</v>
      </c>
      <c r="AI47" s="41">
        <v>36</v>
      </c>
      <c r="AJ47" s="41">
        <v>22</v>
      </c>
      <c r="AK47" s="41">
        <v>9</v>
      </c>
      <c r="AL47" s="41">
        <v>2</v>
      </c>
      <c r="AM47" s="41">
        <v>6</v>
      </c>
      <c r="AN47" s="41">
        <v>1</v>
      </c>
      <c r="AO47" s="41">
        <v>2</v>
      </c>
      <c r="AP47" s="41">
        <v>78</v>
      </c>
    </row>
    <row r="48" spans="1:42" x14ac:dyDescent="0.25">
      <c r="A48" s="40" t="s">
        <v>20</v>
      </c>
      <c r="B48" s="41">
        <v>41</v>
      </c>
      <c r="C48" s="41">
        <v>29</v>
      </c>
      <c r="D48" s="41">
        <v>9</v>
      </c>
      <c r="E48" s="41">
        <v>6</v>
      </c>
      <c r="F48" s="41">
        <v>4</v>
      </c>
      <c r="G48" s="41">
        <v>1</v>
      </c>
      <c r="H48" s="41"/>
      <c r="I48" s="41">
        <v>90</v>
      </c>
      <c r="L48" s="40" t="s">
        <v>20</v>
      </c>
      <c r="M48" s="53">
        <v>41</v>
      </c>
      <c r="N48" s="54">
        <v>29</v>
      </c>
      <c r="O48" s="54">
        <v>9</v>
      </c>
      <c r="P48" s="54">
        <v>6</v>
      </c>
      <c r="Q48" s="54">
        <v>4</v>
      </c>
      <c r="R48" s="54">
        <v>1</v>
      </c>
      <c r="S48" s="55">
        <v>0</v>
      </c>
      <c r="AA48" s="2" t="s">
        <v>30</v>
      </c>
      <c r="AB48" s="2" t="s">
        <v>21</v>
      </c>
      <c r="AC48" s="2">
        <v>0</v>
      </c>
      <c r="AD48" s="3" t="s">
        <v>15</v>
      </c>
      <c r="AH48" s="40" t="s">
        <v>20</v>
      </c>
      <c r="AI48" s="41">
        <v>19</v>
      </c>
      <c r="AJ48" s="41">
        <v>18</v>
      </c>
      <c r="AK48" s="41">
        <v>6</v>
      </c>
      <c r="AL48" s="41">
        <v>3</v>
      </c>
      <c r="AM48" s="41">
        <v>3</v>
      </c>
      <c r="AN48" s="41"/>
      <c r="AO48" s="41"/>
      <c r="AP48" s="41">
        <v>49</v>
      </c>
    </row>
    <row r="49" spans="1:42" x14ac:dyDescent="0.25">
      <c r="A49" s="40" t="s">
        <v>21</v>
      </c>
      <c r="B49" s="41">
        <v>42</v>
      </c>
      <c r="C49" s="41">
        <v>15</v>
      </c>
      <c r="D49" s="41">
        <v>10</v>
      </c>
      <c r="E49" s="41">
        <v>1</v>
      </c>
      <c r="F49" s="41"/>
      <c r="G49" s="41"/>
      <c r="H49" s="41"/>
      <c r="I49" s="41">
        <v>68</v>
      </c>
      <c r="L49" s="40" t="s">
        <v>21</v>
      </c>
      <c r="M49" s="53">
        <v>42</v>
      </c>
      <c r="N49" s="54">
        <v>15</v>
      </c>
      <c r="O49" s="54">
        <v>10</v>
      </c>
      <c r="P49" s="54">
        <v>1</v>
      </c>
      <c r="Q49" s="56">
        <v>0</v>
      </c>
      <c r="R49" s="56">
        <v>0</v>
      </c>
      <c r="S49" s="55">
        <v>0</v>
      </c>
      <c r="AA49" s="2" t="s">
        <v>12</v>
      </c>
      <c r="AB49" s="2" t="s">
        <v>20</v>
      </c>
      <c r="AC49" s="2">
        <v>0</v>
      </c>
      <c r="AD49" s="2" t="s">
        <v>32</v>
      </c>
      <c r="AH49" s="40" t="s">
        <v>21</v>
      </c>
      <c r="AI49" s="41">
        <v>12</v>
      </c>
      <c r="AJ49" s="41">
        <v>8</v>
      </c>
      <c r="AK49" s="41">
        <v>6</v>
      </c>
      <c r="AL49" s="41"/>
      <c r="AM49" s="41"/>
      <c r="AN49" s="41"/>
      <c r="AO49" s="41"/>
      <c r="AP49" s="41">
        <v>26</v>
      </c>
    </row>
    <row r="50" spans="1:42" x14ac:dyDescent="0.25">
      <c r="A50" s="40" t="s">
        <v>29</v>
      </c>
      <c r="B50" s="41">
        <v>40</v>
      </c>
      <c r="C50" s="41">
        <v>8</v>
      </c>
      <c r="D50" s="41">
        <v>7</v>
      </c>
      <c r="E50" s="41">
        <v>7</v>
      </c>
      <c r="F50" s="41"/>
      <c r="G50" s="41">
        <v>1</v>
      </c>
      <c r="H50" s="41">
        <v>1</v>
      </c>
      <c r="I50" s="41">
        <v>64</v>
      </c>
      <c r="L50" s="40" t="s">
        <v>29</v>
      </c>
      <c r="M50" s="53">
        <v>40</v>
      </c>
      <c r="N50" s="54">
        <v>8</v>
      </c>
      <c r="O50" s="54">
        <v>7</v>
      </c>
      <c r="P50" s="54">
        <v>7</v>
      </c>
      <c r="Q50" s="56">
        <v>0</v>
      </c>
      <c r="R50" s="54">
        <v>1</v>
      </c>
      <c r="S50" s="55">
        <v>1</v>
      </c>
      <c r="AA50" s="2" t="s">
        <v>30</v>
      </c>
      <c r="AB50" s="2" t="s">
        <v>20</v>
      </c>
      <c r="AC50" s="2">
        <v>0</v>
      </c>
      <c r="AD50" s="3" t="s">
        <v>15</v>
      </c>
      <c r="AH50" s="40" t="s">
        <v>29</v>
      </c>
      <c r="AI50" s="41">
        <v>7</v>
      </c>
      <c r="AJ50" s="41">
        <v>1</v>
      </c>
      <c r="AK50" s="41"/>
      <c r="AL50" s="41">
        <v>1</v>
      </c>
      <c r="AM50" s="41"/>
      <c r="AN50" s="41"/>
      <c r="AO50" s="41"/>
      <c r="AP50" s="41">
        <v>9</v>
      </c>
    </row>
    <row r="51" spans="1:42" x14ac:dyDescent="0.25">
      <c r="A51" s="40" t="s">
        <v>25</v>
      </c>
      <c r="B51" s="41">
        <v>5</v>
      </c>
      <c r="C51" s="41">
        <v>1</v>
      </c>
      <c r="D51" s="41">
        <v>2</v>
      </c>
      <c r="E51" s="41">
        <v>1</v>
      </c>
      <c r="F51" s="41"/>
      <c r="G51" s="41"/>
      <c r="H51" s="41">
        <v>1</v>
      </c>
      <c r="I51" s="41">
        <v>10</v>
      </c>
      <c r="L51" s="40" t="s">
        <v>25</v>
      </c>
      <c r="M51" s="46">
        <v>5</v>
      </c>
      <c r="N51" s="47">
        <v>1</v>
      </c>
      <c r="O51" s="47">
        <v>2</v>
      </c>
      <c r="P51" s="47">
        <v>1</v>
      </c>
      <c r="Q51" s="47">
        <v>0</v>
      </c>
      <c r="R51" s="47">
        <v>0</v>
      </c>
      <c r="S51" s="48">
        <v>1</v>
      </c>
      <c r="AA51" s="2" t="s">
        <v>12</v>
      </c>
      <c r="AB51" s="2" t="s">
        <v>14</v>
      </c>
      <c r="AC51" s="2">
        <v>0</v>
      </c>
      <c r="AD51" s="3" t="s">
        <v>16</v>
      </c>
      <c r="AH51" s="40" t="s">
        <v>25</v>
      </c>
      <c r="AI51" s="41"/>
      <c r="AJ51" s="41">
        <v>1</v>
      </c>
      <c r="AK51" s="41">
        <v>1</v>
      </c>
      <c r="AL51" s="41"/>
      <c r="AM51" s="41"/>
      <c r="AN51" s="41"/>
      <c r="AO51" s="41"/>
      <c r="AP51" s="41">
        <v>2</v>
      </c>
    </row>
    <row r="52" spans="1:42" x14ac:dyDescent="0.25">
      <c r="A52" s="40" t="s">
        <v>68</v>
      </c>
      <c r="B52" s="41">
        <v>190</v>
      </c>
      <c r="C52" s="41">
        <v>98</v>
      </c>
      <c r="D52" s="41">
        <v>47</v>
      </c>
      <c r="E52" s="41">
        <v>23</v>
      </c>
      <c r="F52" s="41">
        <v>12</v>
      </c>
      <c r="G52" s="41">
        <v>4</v>
      </c>
      <c r="H52" s="41">
        <v>7</v>
      </c>
      <c r="I52" s="41">
        <v>381</v>
      </c>
      <c r="AA52" s="2" t="s">
        <v>12</v>
      </c>
      <c r="AB52" s="2" t="s">
        <v>14</v>
      </c>
      <c r="AC52" s="2">
        <v>0</v>
      </c>
      <c r="AD52" s="2">
        <v>0</v>
      </c>
      <c r="AH52" s="40" t="s">
        <v>68</v>
      </c>
      <c r="AI52" s="41">
        <v>74</v>
      </c>
      <c r="AJ52" s="41">
        <v>50</v>
      </c>
      <c r="AK52" s="41">
        <v>22</v>
      </c>
      <c r="AL52" s="41">
        <v>6</v>
      </c>
      <c r="AM52" s="41">
        <v>9</v>
      </c>
      <c r="AN52" s="41">
        <v>1</v>
      </c>
      <c r="AO52" s="41">
        <v>2</v>
      </c>
      <c r="AP52" s="41">
        <v>164</v>
      </c>
    </row>
    <row r="53" spans="1:42" x14ac:dyDescent="0.25">
      <c r="L53" s="38" t="s">
        <v>72</v>
      </c>
      <c r="M53">
        <f>SUM(M47:M51)</f>
        <v>190</v>
      </c>
      <c r="N53">
        <f t="shared" ref="N53:S53" si="19">SUM(N47:N51)</f>
        <v>98</v>
      </c>
      <c r="O53">
        <f t="shared" si="19"/>
        <v>47</v>
      </c>
      <c r="P53">
        <f t="shared" si="19"/>
        <v>23</v>
      </c>
      <c r="Q53">
        <f t="shared" si="19"/>
        <v>12</v>
      </c>
      <c r="R53">
        <f t="shared" si="19"/>
        <v>4</v>
      </c>
      <c r="S53">
        <f t="shared" si="19"/>
        <v>7</v>
      </c>
      <c r="AA53" s="2" t="s">
        <v>12</v>
      </c>
      <c r="AB53" s="2" t="s">
        <v>14</v>
      </c>
      <c r="AC53" s="2">
        <v>0</v>
      </c>
      <c r="AD53" s="3" t="s">
        <v>16</v>
      </c>
    </row>
    <row r="54" spans="1:42" x14ac:dyDescent="0.25">
      <c r="AA54" s="2" t="s">
        <v>30</v>
      </c>
      <c r="AB54" s="2" t="s">
        <v>14</v>
      </c>
      <c r="AC54" s="3" t="s">
        <v>16</v>
      </c>
      <c r="AD54" s="2" t="s">
        <v>26</v>
      </c>
    </row>
    <row r="55" spans="1:42" x14ac:dyDescent="0.25">
      <c r="A55" s="38" t="s">
        <v>71</v>
      </c>
      <c r="B55" s="19" t="s">
        <v>73</v>
      </c>
      <c r="C55" s="19" t="s">
        <v>15</v>
      </c>
      <c r="D55" s="19" t="s">
        <v>16</v>
      </c>
      <c r="E55" s="19" t="s">
        <v>26</v>
      </c>
      <c r="F55" s="19" t="s">
        <v>32</v>
      </c>
      <c r="G55" s="19" t="s">
        <v>38</v>
      </c>
      <c r="H55" s="19" t="s">
        <v>27</v>
      </c>
      <c r="I55" s="38" t="s">
        <v>72</v>
      </c>
      <c r="AA55" s="2" t="s">
        <v>12</v>
      </c>
      <c r="AB55" s="2" t="s">
        <v>14</v>
      </c>
      <c r="AC55" s="2">
        <v>0</v>
      </c>
      <c r="AD55" s="2">
        <v>0</v>
      </c>
      <c r="AH55" s="38" t="s">
        <v>71</v>
      </c>
      <c r="AI55" s="19" t="s">
        <v>73</v>
      </c>
      <c r="AJ55" s="19" t="s">
        <v>15</v>
      </c>
      <c r="AK55" s="19" t="s">
        <v>16</v>
      </c>
      <c r="AL55" s="19" t="s">
        <v>26</v>
      </c>
      <c r="AM55" s="19" t="s">
        <v>32</v>
      </c>
      <c r="AN55" s="19" t="s">
        <v>38</v>
      </c>
      <c r="AO55" s="19" t="s">
        <v>27</v>
      </c>
      <c r="AP55" s="38" t="s">
        <v>72</v>
      </c>
    </row>
    <row r="56" spans="1:42" x14ac:dyDescent="0.25">
      <c r="A56" s="40" t="s">
        <v>14</v>
      </c>
      <c r="B56" s="43">
        <v>62</v>
      </c>
      <c r="C56" s="44">
        <v>45</v>
      </c>
      <c r="D56" s="44">
        <v>19</v>
      </c>
      <c r="E56" s="44">
        <v>8</v>
      </c>
      <c r="F56" s="44">
        <v>8</v>
      </c>
      <c r="G56" s="44">
        <v>2</v>
      </c>
      <c r="H56" s="45">
        <v>5</v>
      </c>
      <c r="I56" s="41">
        <v>149</v>
      </c>
      <c r="L56" s="58" t="s">
        <v>87</v>
      </c>
      <c r="M56" s="60">
        <f>M47/M53</f>
        <v>0.32631578947368423</v>
      </c>
      <c r="N56" s="60">
        <f t="shared" ref="N56:S56" si="20">N47/N53</f>
        <v>0.45918367346938777</v>
      </c>
      <c r="O56" s="60">
        <f t="shared" si="20"/>
        <v>0.40425531914893614</v>
      </c>
      <c r="P56" s="60">
        <f t="shared" si="20"/>
        <v>0.34782608695652173</v>
      </c>
      <c r="Q56" s="60">
        <f t="shared" si="20"/>
        <v>0.66666666666666663</v>
      </c>
      <c r="R56" s="60">
        <f t="shared" si="20"/>
        <v>0.5</v>
      </c>
      <c r="S56" s="60">
        <f t="shared" si="20"/>
        <v>0.7142857142857143</v>
      </c>
      <c r="T56" s="65"/>
      <c r="AA56" s="2" t="s">
        <v>12</v>
      </c>
      <c r="AB56" s="2" t="s">
        <v>20</v>
      </c>
      <c r="AC56" s="2">
        <v>0</v>
      </c>
      <c r="AD56" s="3" t="s">
        <v>15</v>
      </c>
      <c r="AH56" s="40" t="s">
        <v>14</v>
      </c>
      <c r="AI56" s="41">
        <v>36</v>
      </c>
      <c r="AJ56" s="41">
        <v>22</v>
      </c>
      <c r="AK56" s="41">
        <v>9</v>
      </c>
      <c r="AL56" s="41">
        <v>2</v>
      </c>
      <c r="AM56" s="41">
        <v>6</v>
      </c>
      <c r="AN56" s="41">
        <v>1</v>
      </c>
      <c r="AO56" s="41">
        <v>2</v>
      </c>
      <c r="AP56" s="41">
        <v>78</v>
      </c>
    </row>
    <row r="57" spans="1:42" x14ac:dyDescent="0.25">
      <c r="A57" s="40" t="s">
        <v>20</v>
      </c>
      <c r="B57" s="53">
        <v>41</v>
      </c>
      <c r="C57" s="54">
        <v>29</v>
      </c>
      <c r="D57" s="54">
        <v>9</v>
      </c>
      <c r="E57" s="54">
        <v>6</v>
      </c>
      <c r="F57" s="54">
        <v>4</v>
      </c>
      <c r="G57" s="54">
        <v>1</v>
      </c>
      <c r="H57" s="55">
        <v>0</v>
      </c>
      <c r="I57" s="41">
        <v>90</v>
      </c>
      <c r="L57" s="58" t="s">
        <v>80</v>
      </c>
      <c r="M57" s="17">
        <f>M56*(1-M56)/M53</f>
        <v>1.1570199737571075E-3</v>
      </c>
      <c r="N57" s="17">
        <f t="shared" ref="N57:S57" si="21">N56*(1-N56)/N53</f>
        <v>2.5340206886586376E-3</v>
      </c>
      <c r="O57" s="17">
        <f t="shared" si="21"/>
        <v>5.1241054486963382E-3</v>
      </c>
      <c r="P57" s="17">
        <f t="shared" si="21"/>
        <v>9.8627434864798219E-3</v>
      </c>
      <c r="Q57" s="17">
        <f t="shared" si="21"/>
        <v>1.8518518518518521E-2</v>
      </c>
      <c r="R57" s="17">
        <f t="shared" si="21"/>
        <v>6.25E-2</v>
      </c>
      <c r="S57" s="17">
        <f t="shared" si="21"/>
        <v>2.915451895043732E-2</v>
      </c>
      <c r="T57" s="16"/>
      <c r="AA57" s="2" t="s">
        <v>30</v>
      </c>
      <c r="AB57" s="2" t="s">
        <v>14</v>
      </c>
      <c r="AC57" s="3" t="s">
        <v>15</v>
      </c>
      <c r="AD57" s="3" t="s">
        <v>15</v>
      </c>
      <c r="AH57" s="40" t="s">
        <v>20</v>
      </c>
      <c r="AI57" s="41">
        <v>19</v>
      </c>
      <c r="AJ57" s="41">
        <v>18</v>
      </c>
      <c r="AK57" s="41">
        <v>6</v>
      </c>
      <c r="AL57" s="41">
        <v>3</v>
      </c>
      <c r="AM57" s="41">
        <v>3</v>
      </c>
      <c r="AN57" s="41">
        <v>0</v>
      </c>
      <c r="AO57" s="41">
        <v>0</v>
      </c>
      <c r="AP57" s="41">
        <v>49</v>
      </c>
    </row>
    <row r="58" spans="1:42" x14ac:dyDescent="0.25">
      <c r="A58" s="40" t="s">
        <v>21</v>
      </c>
      <c r="B58" s="53">
        <v>42</v>
      </c>
      <c r="C58" s="54">
        <v>15</v>
      </c>
      <c r="D58" s="54">
        <v>10</v>
      </c>
      <c r="E58" s="54">
        <v>1</v>
      </c>
      <c r="F58" s="56">
        <v>0</v>
      </c>
      <c r="G58" s="56">
        <v>0</v>
      </c>
      <c r="H58" s="55">
        <v>0</v>
      </c>
      <c r="I58" s="41">
        <v>68</v>
      </c>
      <c r="L58" s="58" t="s">
        <v>81</v>
      </c>
      <c r="M58" s="17">
        <f>SQRT(M57)</f>
        <v>3.40149963068807E-2</v>
      </c>
      <c r="N58" s="17">
        <f t="shared" ref="N58:S58" si="22">SQRT(N57)</f>
        <v>5.033905728813997E-2</v>
      </c>
      <c r="O58" s="17">
        <f t="shared" si="22"/>
        <v>7.1582857226408184E-2</v>
      </c>
      <c r="P58" s="17">
        <f t="shared" si="22"/>
        <v>9.9311346212201862E-2</v>
      </c>
      <c r="Q58" s="17">
        <f t="shared" si="22"/>
        <v>0.13608276348795434</v>
      </c>
      <c r="R58" s="17">
        <f t="shared" si="22"/>
        <v>0.25</v>
      </c>
      <c r="S58" s="17">
        <f t="shared" si="22"/>
        <v>0.17074694419062766</v>
      </c>
      <c r="T58" s="16"/>
      <c r="AA58" s="2" t="s">
        <v>12</v>
      </c>
      <c r="AB58" s="2" t="s">
        <v>14</v>
      </c>
      <c r="AC58" s="2">
        <v>0</v>
      </c>
      <c r="AD58" s="2">
        <v>0</v>
      </c>
      <c r="AH58" s="40" t="s">
        <v>21</v>
      </c>
      <c r="AI58" s="41">
        <v>12</v>
      </c>
      <c r="AJ58" s="41">
        <v>8</v>
      </c>
      <c r="AK58" s="41">
        <v>6</v>
      </c>
      <c r="AL58" s="41">
        <v>0</v>
      </c>
      <c r="AM58" s="41">
        <v>0</v>
      </c>
      <c r="AN58" s="41">
        <v>0</v>
      </c>
      <c r="AO58" s="41">
        <v>0</v>
      </c>
      <c r="AP58" s="41">
        <v>26</v>
      </c>
    </row>
    <row r="59" spans="1:42" x14ac:dyDescent="0.25">
      <c r="A59" s="40" t="s">
        <v>29</v>
      </c>
      <c r="B59" s="53">
        <v>40</v>
      </c>
      <c r="C59" s="54">
        <v>8</v>
      </c>
      <c r="D59" s="54">
        <v>7</v>
      </c>
      <c r="E59" s="54">
        <v>7</v>
      </c>
      <c r="F59" s="56">
        <v>0</v>
      </c>
      <c r="G59" s="54">
        <v>1</v>
      </c>
      <c r="H59" s="55">
        <v>1</v>
      </c>
      <c r="I59" s="41">
        <v>64</v>
      </c>
      <c r="L59" s="58" t="s">
        <v>82</v>
      </c>
      <c r="M59" s="17">
        <f>1.96*M58</f>
        <v>6.6669392761486174E-2</v>
      </c>
      <c r="N59" s="17">
        <f t="shared" ref="N59:S59" si="23">1.96*N58</f>
        <v>9.8664552284754334E-2</v>
      </c>
      <c r="O59" s="17">
        <f t="shared" si="23"/>
        <v>0.14030240016376003</v>
      </c>
      <c r="P59" s="17">
        <f t="shared" si="23"/>
        <v>0.19465023857591565</v>
      </c>
      <c r="Q59" s="17">
        <f t="shared" si="23"/>
        <v>0.26672221643639049</v>
      </c>
      <c r="R59" s="17">
        <f t="shared" si="23"/>
        <v>0.49</v>
      </c>
      <c r="S59" s="17">
        <f t="shared" si="23"/>
        <v>0.33466401061363021</v>
      </c>
      <c r="T59" s="16"/>
      <c r="AA59" s="2" t="s">
        <v>12</v>
      </c>
      <c r="AB59" s="2" t="s">
        <v>21</v>
      </c>
      <c r="AC59" s="2">
        <v>0</v>
      </c>
      <c r="AD59" s="2">
        <v>0</v>
      </c>
      <c r="AH59" s="40" t="s">
        <v>29</v>
      </c>
      <c r="AI59" s="41">
        <v>7</v>
      </c>
      <c r="AJ59" s="41">
        <v>1</v>
      </c>
      <c r="AK59" s="41">
        <v>0</v>
      </c>
      <c r="AL59" s="41">
        <v>1</v>
      </c>
      <c r="AM59" s="41">
        <v>0</v>
      </c>
      <c r="AN59" s="41">
        <v>0</v>
      </c>
      <c r="AO59" s="41">
        <v>0</v>
      </c>
      <c r="AP59" s="41">
        <v>9</v>
      </c>
    </row>
    <row r="60" spans="1:42" x14ac:dyDescent="0.25">
      <c r="A60" s="40" t="s">
        <v>25</v>
      </c>
      <c r="B60" s="46">
        <v>5</v>
      </c>
      <c r="C60" s="47">
        <v>1</v>
      </c>
      <c r="D60" s="47">
        <v>2</v>
      </c>
      <c r="E60" s="47">
        <v>1</v>
      </c>
      <c r="F60" s="47">
        <v>0</v>
      </c>
      <c r="G60" s="47">
        <v>0</v>
      </c>
      <c r="H60" s="48">
        <v>1</v>
      </c>
      <c r="I60" s="41">
        <v>10</v>
      </c>
      <c r="L60" s="58" t="s">
        <v>51</v>
      </c>
      <c r="M60" s="60">
        <f>M56-M59</f>
        <v>0.25964639671219802</v>
      </c>
      <c r="N60" s="60">
        <f t="shared" ref="N60:S60" si="24">N56-N59</f>
        <v>0.36051912118463342</v>
      </c>
      <c r="O60" s="60">
        <f t="shared" si="24"/>
        <v>0.26395291898517614</v>
      </c>
      <c r="P60" s="60">
        <f t="shared" si="24"/>
        <v>0.15317584838060608</v>
      </c>
      <c r="Q60" s="60">
        <f t="shared" si="24"/>
        <v>0.39994445023027614</v>
      </c>
      <c r="R60" s="60">
        <f t="shared" si="24"/>
        <v>1.0000000000000009E-2</v>
      </c>
      <c r="S60" s="60">
        <f t="shared" si="24"/>
        <v>0.37962170367208409</v>
      </c>
      <c r="T60" s="65"/>
      <c r="AA60" s="2" t="s">
        <v>12</v>
      </c>
      <c r="AB60" s="2" t="s">
        <v>14</v>
      </c>
      <c r="AC60" s="2">
        <v>0</v>
      </c>
      <c r="AD60" s="2">
        <v>0</v>
      </c>
      <c r="AH60" s="40" t="s">
        <v>25</v>
      </c>
      <c r="AI60" s="41">
        <v>0</v>
      </c>
      <c r="AJ60" s="41">
        <v>1</v>
      </c>
      <c r="AK60" s="41">
        <v>1</v>
      </c>
      <c r="AL60" s="41">
        <v>0</v>
      </c>
      <c r="AM60" s="41">
        <v>0</v>
      </c>
      <c r="AN60" s="41">
        <v>0</v>
      </c>
      <c r="AO60" s="41">
        <v>0</v>
      </c>
      <c r="AP60" s="41">
        <v>2</v>
      </c>
    </row>
    <row r="61" spans="1:42" x14ac:dyDescent="0.25">
      <c r="A61" s="38" t="s">
        <v>72</v>
      </c>
      <c r="B61">
        <f>SUM(B56:B60)</f>
        <v>190</v>
      </c>
      <c r="C61">
        <f t="shared" ref="C61:I61" si="25">SUM(C56:C60)</f>
        <v>98</v>
      </c>
      <c r="D61">
        <f t="shared" si="25"/>
        <v>47</v>
      </c>
      <c r="E61">
        <f t="shared" si="25"/>
        <v>23</v>
      </c>
      <c r="F61">
        <f t="shared" si="25"/>
        <v>12</v>
      </c>
      <c r="G61">
        <f t="shared" si="25"/>
        <v>4</v>
      </c>
      <c r="H61">
        <f t="shared" si="25"/>
        <v>7</v>
      </c>
      <c r="I61">
        <f t="shared" si="25"/>
        <v>381</v>
      </c>
      <c r="L61" s="58" t="s">
        <v>83</v>
      </c>
      <c r="M61" s="60">
        <f>M56+M59</f>
        <v>0.39298518223517043</v>
      </c>
      <c r="N61" s="60">
        <f t="shared" ref="N61:S61" si="26">N56+N59</f>
        <v>0.55784822575414206</v>
      </c>
      <c r="O61" s="60">
        <f t="shared" si="26"/>
        <v>0.54455771931269614</v>
      </c>
      <c r="P61" s="60">
        <f t="shared" si="26"/>
        <v>0.54247632553243741</v>
      </c>
      <c r="Q61" s="60">
        <f t="shared" si="26"/>
        <v>0.93338888310305712</v>
      </c>
      <c r="R61" s="60">
        <f t="shared" si="26"/>
        <v>0.99</v>
      </c>
      <c r="S61" s="60">
        <f t="shared" si="26"/>
        <v>1.0489497248993445</v>
      </c>
      <c r="T61" s="65"/>
      <c r="AA61" s="2" t="s">
        <v>30</v>
      </c>
      <c r="AB61" s="2" t="s">
        <v>20</v>
      </c>
      <c r="AC61" s="2">
        <v>0</v>
      </c>
      <c r="AD61" s="3" t="s">
        <v>16</v>
      </c>
      <c r="AH61" s="38" t="s">
        <v>72</v>
      </c>
      <c r="AI61">
        <f>SUM(AI56:AI60)</f>
        <v>74</v>
      </c>
      <c r="AJ61">
        <f t="shared" ref="AJ61:AP61" si="27">SUM(AJ56:AJ60)</f>
        <v>50</v>
      </c>
      <c r="AK61">
        <f t="shared" si="27"/>
        <v>22</v>
      </c>
      <c r="AL61">
        <f t="shared" si="27"/>
        <v>6</v>
      </c>
      <c r="AM61">
        <f t="shared" si="27"/>
        <v>9</v>
      </c>
      <c r="AN61">
        <f t="shared" si="27"/>
        <v>1</v>
      </c>
      <c r="AO61">
        <f t="shared" si="27"/>
        <v>2</v>
      </c>
      <c r="AP61">
        <f t="shared" si="27"/>
        <v>164</v>
      </c>
    </row>
    <row r="62" spans="1:42" x14ac:dyDescent="0.25">
      <c r="M62" s="16"/>
      <c r="N62" s="16"/>
      <c r="O62" s="16"/>
      <c r="P62" s="16"/>
      <c r="Q62" s="16"/>
      <c r="R62" s="16"/>
      <c r="S62" s="16"/>
      <c r="T62" s="16"/>
      <c r="AA62" s="2" t="s">
        <v>12</v>
      </c>
      <c r="AB62" s="2" t="s">
        <v>14</v>
      </c>
      <c r="AC62" s="3" t="s">
        <v>15</v>
      </c>
      <c r="AD62" s="2">
        <v>0</v>
      </c>
    </row>
    <row r="63" spans="1:42" x14ac:dyDescent="0.25">
      <c r="A63" s="37" t="s">
        <v>74</v>
      </c>
      <c r="B63" s="17">
        <f>B61/$I$61</f>
        <v>0.49868766404199477</v>
      </c>
      <c r="C63" s="17">
        <f t="shared" ref="C63:H63" si="28">C61/$I$61</f>
        <v>0.2572178477690289</v>
      </c>
      <c r="D63" s="17">
        <f t="shared" si="28"/>
        <v>0.12335958005249344</v>
      </c>
      <c r="E63" s="17">
        <f t="shared" si="28"/>
        <v>6.0367454068241469E-2</v>
      </c>
      <c r="F63" s="17">
        <f t="shared" si="28"/>
        <v>3.1496062992125984E-2</v>
      </c>
      <c r="G63" s="17">
        <f t="shared" si="28"/>
        <v>1.0498687664041995E-2</v>
      </c>
      <c r="H63" s="17">
        <f t="shared" si="28"/>
        <v>1.8372703412073491E-2</v>
      </c>
      <c r="M63" s="16"/>
      <c r="N63" s="16"/>
      <c r="O63" s="16"/>
      <c r="P63" s="16"/>
      <c r="Q63" s="16"/>
      <c r="R63" s="16"/>
      <c r="S63" s="16"/>
      <c r="T63" s="16"/>
      <c r="AA63" s="2" t="s">
        <v>30</v>
      </c>
      <c r="AB63" s="2" t="s">
        <v>14</v>
      </c>
      <c r="AC63" s="2">
        <v>0</v>
      </c>
      <c r="AD63" s="3" t="s">
        <v>15</v>
      </c>
      <c r="AH63" s="37" t="s">
        <v>74</v>
      </c>
      <c r="AI63" s="17">
        <f>AI61/$AP$61</f>
        <v>0.45121951219512196</v>
      </c>
      <c r="AJ63" s="17">
        <f t="shared" ref="AJ63:AO63" si="29">AJ61/$AP$61</f>
        <v>0.3048780487804878</v>
      </c>
      <c r="AK63" s="17">
        <f t="shared" si="29"/>
        <v>0.13414634146341464</v>
      </c>
      <c r="AL63" s="17">
        <f t="shared" si="29"/>
        <v>3.6585365853658534E-2</v>
      </c>
      <c r="AM63" s="17">
        <f t="shared" si="29"/>
        <v>5.4878048780487805E-2</v>
      </c>
      <c r="AN63" s="17">
        <f t="shared" si="29"/>
        <v>6.0975609756097563E-3</v>
      </c>
      <c r="AO63" s="17">
        <f t="shared" si="29"/>
        <v>1.2195121951219513E-2</v>
      </c>
    </row>
    <row r="64" spans="1:42" x14ac:dyDescent="0.25">
      <c r="L64" s="62" t="s">
        <v>88</v>
      </c>
      <c r="M64" s="60">
        <f>M48/M53</f>
        <v>0.21578947368421053</v>
      </c>
      <c r="N64" s="60">
        <f t="shared" ref="N64:S64" si="30">N48/N53</f>
        <v>0.29591836734693877</v>
      </c>
      <c r="O64" s="60">
        <f t="shared" si="30"/>
        <v>0.19148936170212766</v>
      </c>
      <c r="P64" s="60">
        <f t="shared" si="30"/>
        <v>0.2608695652173913</v>
      </c>
      <c r="Q64" s="60">
        <f t="shared" si="30"/>
        <v>0.33333333333333331</v>
      </c>
      <c r="R64" s="60">
        <f t="shared" si="30"/>
        <v>0.25</v>
      </c>
      <c r="S64" s="60">
        <f t="shared" si="30"/>
        <v>0</v>
      </c>
      <c r="T64" s="65"/>
      <c r="AA64" s="2" t="s">
        <v>12</v>
      </c>
      <c r="AB64" s="2" t="s">
        <v>14</v>
      </c>
      <c r="AC64" s="2">
        <v>0</v>
      </c>
      <c r="AD64" s="2">
        <v>0</v>
      </c>
    </row>
    <row r="65" spans="1:42" x14ac:dyDescent="0.25">
      <c r="L65" s="62" t="s">
        <v>80</v>
      </c>
      <c r="M65" s="17">
        <f>M64*(1-M64)/M53</f>
        <v>8.9065461437527337E-4</v>
      </c>
      <c r="N65" s="17">
        <f t="shared" ref="N65:S65" si="31">N64*(1-N64)/N53</f>
        <v>2.1260274205475611E-3</v>
      </c>
      <c r="O65" s="17">
        <f t="shared" si="31"/>
        <v>3.2940677884476469E-3</v>
      </c>
      <c r="P65" s="17">
        <f t="shared" si="31"/>
        <v>8.383331963507849E-3</v>
      </c>
      <c r="Q65" s="17">
        <f t="shared" si="31"/>
        <v>1.8518518518518521E-2</v>
      </c>
      <c r="R65" s="17">
        <f t="shared" si="31"/>
        <v>4.6875E-2</v>
      </c>
      <c r="S65" s="17">
        <f t="shared" si="31"/>
        <v>0</v>
      </c>
      <c r="T65" s="16"/>
      <c r="AA65" s="2" t="s">
        <v>12</v>
      </c>
      <c r="AB65" s="2" t="s">
        <v>29</v>
      </c>
      <c r="AC65" s="2">
        <v>0</v>
      </c>
      <c r="AD65" s="2">
        <v>0</v>
      </c>
    </row>
    <row r="66" spans="1:42" x14ac:dyDescent="0.25">
      <c r="A66" s="38" t="s">
        <v>75</v>
      </c>
      <c r="B66" s="19" t="s">
        <v>73</v>
      </c>
      <c r="C66" s="19" t="s">
        <v>15</v>
      </c>
      <c r="D66" s="19" t="s">
        <v>16</v>
      </c>
      <c r="E66" s="19" t="s">
        <v>26</v>
      </c>
      <c r="F66" s="19" t="s">
        <v>32</v>
      </c>
      <c r="G66" s="19" t="s">
        <v>38</v>
      </c>
      <c r="H66" s="19" t="s">
        <v>27</v>
      </c>
      <c r="I66" s="38" t="s">
        <v>72</v>
      </c>
      <c r="L66" s="62" t="s">
        <v>81</v>
      </c>
      <c r="M66" s="17">
        <f>SQRT(M65)</f>
        <v>2.9843837125531854E-2</v>
      </c>
      <c r="N66" s="17">
        <f t="shared" ref="N66:S66" si="32">SQRT(N65)</f>
        <v>4.6108864880276129E-2</v>
      </c>
      <c r="O66" s="17">
        <f t="shared" si="32"/>
        <v>5.7393969965908849E-2</v>
      </c>
      <c r="P66" s="17">
        <f t="shared" si="32"/>
        <v>9.1560537151700067E-2</v>
      </c>
      <c r="Q66" s="17">
        <f t="shared" si="32"/>
        <v>0.13608276348795434</v>
      </c>
      <c r="R66" s="17">
        <f t="shared" si="32"/>
        <v>0.21650635094610965</v>
      </c>
      <c r="S66" s="17">
        <f t="shared" si="32"/>
        <v>0</v>
      </c>
      <c r="T66" s="16"/>
      <c r="AA66" s="2" t="s">
        <v>12</v>
      </c>
      <c r="AB66" s="2" t="s">
        <v>14</v>
      </c>
      <c r="AC66" s="2">
        <v>0</v>
      </c>
      <c r="AD66" s="3" t="s">
        <v>15</v>
      </c>
      <c r="AH66" s="38" t="s">
        <v>75</v>
      </c>
      <c r="AI66" s="19" t="s">
        <v>73</v>
      </c>
      <c r="AJ66" s="19" t="s">
        <v>15</v>
      </c>
      <c r="AK66" s="19" t="s">
        <v>16</v>
      </c>
      <c r="AL66" s="19" t="s">
        <v>26</v>
      </c>
      <c r="AM66" s="19" t="s">
        <v>32</v>
      </c>
      <c r="AN66" s="19" t="s">
        <v>38</v>
      </c>
      <c r="AO66" s="19" t="s">
        <v>27</v>
      </c>
      <c r="AP66" s="38" t="s">
        <v>72</v>
      </c>
    </row>
    <row r="67" spans="1:42" x14ac:dyDescent="0.25">
      <c r="A67" s="40" t="s">
        <v>14</v>
      </c>
      <c r="B67" s="29">
        <f>B$63*$I56</f>
        <v>74.30446194225722</v>
      </c>
      <c r="C67" s="30">
        <f t="shared" ref="C67:H67" si="33">C$63*$I56</f>
        <v>38.325459317585306</v>
      </c>
      <c r="D67" s="30">
        <f t="shared" si="33"/>
        <v>18.380577427821521</v>
      </c>
      <c r="E67" s="30">
        <f t="shared" si="33"/>
        <v>8.9947506561679784</v>
      </c>
      <c r="F67" s="30">
        <f t="shared" si="33"/>
        <v>4.6929133858267713</v>
      </c>
      <c r="G67" s="30">
        <f t="shared" si="33"/>
        <v>1.5643044619422573</v>
      </c>
      <c r="H67" s="31">
        <f t="shared" si="33"/>
        <v>2.7375328083989503</v>
      </c>
      <c r="I67" s="6">
        <f>SUM(B67:H67)</f>
        <v>149.00000000000003</v>
      </c>
      <c r="L67" s="62" t="s">
        <v>82</v>
      </c>
      <c r="M67" s="17">
        <f>1.96*M66</f>
        <v>5.8493920766042436E-2</v>
      </c>
      <c r="N67" s="17">
        <f t="shared" ref="N67:S67" si="34">1.96*N66</f>
        <v>9.0373375165341205E-2</v>
      </c>
      <c r="O67" s="17">
        <f t="shared" si="34"/>
        <v>0.11249218113318134</v>
      </c>
      <c r="P67" s="17">
        <f t="shared" si="34"/>
        <v>0.17945865281733211</v>
      </c>
      <c r="Q67" s="17">
        <f t="shared" si="34"/>
        <v>0.26672221643639049</v>
      </c>
      <c r="R67" s="17">
        <f t="shared" si="34"/>
        <v>0.42435244785437493</v>
      </c>
      <c r="S67" s="17">
        <f t="shared" si="34"/>
        <v>0</v>
      </c>
      <c r="T67" s="16"/>
      <c r="AA67" s="2" t="s">
        <v>12</v>
      </c>
      <c r="AB67" s="2" t="s">
        <v>20</v>
      </c>
      <c r="AC67" s="2">
        <v>0</v>
      </c>
      <c r="AD67" s="3" t="s">
        <v>15</v>
      </c>
      <c r="AH67" s="40" t="s">
        <v>14</v>
      </c>
      <c r="AI67" s="29">
        <f>AI$63*$AP56</f>
        <v>35.195121951219512</v>
      </c>
      <c r="AJ67" s="29">
        <f t="shared" ref="AJ67:AO67" si="35">AJ$63*$AP56</f>
        <v>23.780487804878049</v>
      </c>
      <c r="AK67" s="29">
        <f t="shared" si="35"/>
        <v>10.463414634146343</v>
      </c>
      <c r="AL67" s="29">
        <f t="shared" si="35"/>
        <v>2.8536585365853657</v>
      </c>
      <c r="AM67" s="29">
        <f t="shared" si="35"/>
        <v>4.2804878048780486</v>
      </c>
      <c r="AN67" s="29">
        <f t="shared" si="35"/>
        <v>0.47560975609756101</v>
      </c>
      <c r="AO67" s="29">
        <f t="shared" si="35"/>
        <v>0.95121951219512202</v>
      </c>
      <c r="AP67" s="6">
        <f>SUM(AI67:AO67)</f>
        <v>78</v>
      </c>
    </row>
    <row r="68" spans="1:42" x14ac:dyDescent="0.25">
      <c r="A68" s="40" t="s">
        <v>20</v>
      </c>
      <c r="B68" s="32">
        <f t="shared" ref="B68:H71" si="36">B$63*$I57</f>
        <v>44.881889763779526</v>
      </c>
      <c r="C68" s="24">
        <f t="shared" si="36"/>
        <v>23.1496062992126</v>
      </c>
      <c r="D68" s="24">
        <f t="shared" si="36"/>
        <v>11.102362204724409</v>
      </c>
      <c r="E68" s="24">
        <f t="shared" si="36"/>
        <v>5.4330708661417324</v>
      </c>
      <c r="F68" s="24">
        <f t="shared" si="36"/>
        <v>2.8346456692913384</v>
      </c>
      <c r="G68" s="24">
        <f t="shared" si="36"/>
        <v>0.94488188976377951</v>
      </c>
      <c r="H68" s="25">
        <f t="shared" si="36"/>
        <v>1.6535433070866141</v>
      </c>
      <c r="I68" s="6">
        <f t="shared" ref="I68:I72" si="37">SUM(B68:H68)</f>
        <v>89.999999999999986</v>
      </c>
      <c r="L68" s="62" t="s">
        <v>51</v>
      </c>
      <c r="M68" s="60">
        <f>M64-M67</f>
        <v>0.1572955529181681</v>
      </c>
      <c r="N68" s="60">
        <f t="shared" ref="N68:S68" si="38">N64-N67</f>
        <v>0.20554499218159755</v>
      </c>
      <c r="O68" s="60">
        <f t="shared" si="38"/>
        <v>7.8997180568946321E-2</v>
      </c>
      <c r="P68" s="60">
        <f t="shared" si="38"/>
        <v>8.1410912400059182E-2</v>
      </c>
      <c r="Q68" s="60">
        <f t="shared" si="38"/>
        <v>6.6611116896942824E-2</v>
      </c>
      <c r="R68" s="60">
        <f t="shared" si="38"/>
        <v>-0.17435244785437493</v>
      </c>
      <c r="S68" s="60">
        <f t="shared" si="38"/>
        <v>0</v>
      </c>
      <c r="T68" s="65"/>
      <c r="AA68" s="2" t="s">
        <v>12</v>
      </c>
      <c r="AB68" s="2" t="s">
        <v>14</v>
      </c>
      <c r="AC68" s="2">
        <v>0</v>
      </c>
      <c r="AD68" s="2">
        <v>0</v>
      </c>
      <c r="AH68" s="40" t="s">
        <v>20</v>
      </c>
      <c r="AI68" s="29">
        <f t="shared" ref="AI68:AO71" si="39">AI$63*$AP57</f>
        <v>22.109756097560975</v>
      </c>
      <c r="AJ68" s="29">
        <f t="shared" si="39"/>
        <v>14.939024390243903</v>
      </c>
      <c r="AK68" s="29">
        <f t="shared" si="39"/>
        <v>6.5731707317073171</v>
      </c>
      <c r="AL68" s="29">
        <f t="shared" si="39"/>
        <v>1.7926829268292681</v>
      </c>
      <c r="AM68" s="29">
        <f t="shared" si="39"/>
        <v>2.6890243902439024</v>
      </c>
      <c r="AN68" s="29">
        <f t="shared" si="39"/>
        <v>0.29878048780487804</v>
      </c>
      <c r="AO68" s="29">
        <f t="shared" si="39"/>
        <v>0.59756097560975607</v>
      </c>
      <c r="AP68" s="6">
        <f t="shared" ref="AP68:AP72" si="40">SUM(AI68:AO68)</f>
        <v>48.999999999999986</v>
      </c>
    </row>
    <row r="69" spans="1:42" x14ac:dyDescent="0.25">
      <c r="A69" s="40" t="s">
        <v>21</v>
      </c>
      <c r="B69" s="32">
        <f t="shared" si="36"/>
        <v>33.910761154855642</v>
      </c>
      <c r="C69" s="24">
        <f t="shared" si="36"/>
        <v>17.490813648293965</v>
      </c>
      <c r="D69" s="24">
        <f t="shared" si="36"/>
        <v>8.3884514435695543</v>
      </c>
      <c r="E69" s="24">
        <f t="shared" si="36"/>
        <v>4.1049868766404201</v>
      </c>
      <c r="F69" s="24">
        <f t="shared" si="36"/>
        <v>2.1417322834645667</v>
      </c>
      <c r="G69" s="24">
        <f t="shared" si="36"/>
        <v>0.71391076115485563</v>
      </c>
      <c r="H69" s="25">
        <f t="shared" si="36"/>
        <v>1.2493438320209973</v>
      </c>
      <c r="I69" s="6">
        <f t="shared" si="37"/>
        <v>68</v>
      </c>
      <c r="L69" s="62" t="s">
        <v>83</v>
      </c>
      <c r="M69" s="60">
        <f>M64+M67</f>
        <v>0.27428339445025296</v>
      </c>
      <c r="N69" s="60">
        <f t="shared" ref="N69:S69" si="41">N64+N67</f>
        <v>0.38629174251227999</v>
      </c>
      <c r="O69" s="60">
        <f t="shared" si="41"/>
        <v>0.30398154283530898</v>
      </c>
      <c r="P69" s="60">
        <f t="shared" si="41"/>
        <v>0.44032821803472344</v>
      </c>
      <c r="Q69" s="60">
        <f t="shared" si="41"/>
        <v>0.60005554976972375</v>
      </c>
      <c r="R69" s="60">
        <f t="shared" si="41"/>
        <v>0.67435244785437498</v>
      </c>
      <c r="S69" s="60">
        <f t="shared" si="41"/>
        <v>0</v>
      </c>
      <c r="T69" s="65"/>
      <c r="AA69" s="2" t="s">
        <v>12</v>
      </c>
      <c r="AB69" s="2" t="s">
        <v>20</v>
      </c>
      <c r="AC69" s="2">
        <v>0</v>
      </c>
      <c r="AD69" s="3" t="s">
        <v>15</v>
      </c>
      <c r="AH69" s="40" t="s">
        <v>21</v>
      </c>
      <c r="AI69" s="29">
        <f t="shared" si="39"/>
        <v>11.731707317073171</v>
      </c>
      <c r="AJ69" s="29">
        <f t="shared" si="39"/>
        <v>7.9268292682926829</v>
      </c>
      <c r="AK69" s="29">
        <f t="shared" si="39"/>
        <v>3.4878048780487809</v>
      </c>
      <c r="AL69" s="29">
        <f t="shared" si="39"/>
        <v>0.95121951219512191</v>
      </c>
      <c r="AM69" s="29">
        <f t="shared" si="39"/>
        <v>1.4268292682926829</v>
      </c>
      <c r="AN69" s="29">
        <f t="shared" si="39"/>
        <v>0.15853658536585366</v>
      </c>
      <c r="AO69" s="29">
        <f t="shared" si="39"/>
        <v>0.31707317073170732</v>
      </c>
      <c r="AP69" s="6">
        <f t="shared" si="40"/>
        <v>26.000000000000004</v>
      </c>
    </row>
    <row r="70" spans="1:42" x14ac:dyDescent="0.25">
      <c r="A70" s="40" t="s">
        <v>29</v>
      </c>
      <c r="B70" s="32">
        <f t="shared" si="36"/>
        <v>31.916010498687665</v>
      </c>
      <c r="C70" s="24">
        <f t="shared" si="36"/>
        <v>16.461942257217849</v>
      </c>
      <c r="D70" s="24">
        <f t="shared" si="36"/>
        <v>7.8950131233595799</v>
      </c>
      <c r="E70" s="24">
        <f t="shared" si="36"/>
        <v>3.863517060367454</v>
      </c>
      <c r="F70" s="24">
        <f t="shared" si="36"/>
        <v>2.015748031496063</v>
      </c>
      <c r="G70" s="24">
        <f t="shared" si="36"/>
        <v>0.67191601049868765</v>
      </c>
      <c r="H70" s="25">
        <f t="shared" si="36"/>
        <v>1.1758530183727034</v>
      </c>
      <c r="I70" s="6">
        <f t="shared" si="37"/>
        <v>64.000000000000014</v>
      </c>
      <c r="M70" s="16"/>
      <c r="N70" s="16"/>
      <c r="O70" s="16"/>
      <c r="P70" s="16"/>
      <c r="Q70" s="16"/>
      <c r="R70" s="16"/>
      <c r="S70" s="16"/>
      <c r="T70" s="16"/>
      <c r="AA70" s="2" t="s">
        <v>12</v>
      </c>
      <c r="AB70" s="2" t="s">
        <v>20</v>
      </c>
      <c r="AC70" s="2">
        <v>0</v>
      </c>
      <c r="AD70" s="2" t="s">
        <v>32</v>
      </c>
      <c r="AH70" s="40" t="s">
        <v>29</v>
      </c>
      <c r="AI70" s="29">
        <f t="shared" si="39"/>
        <v>4.0609756097560981</v>
      </c>
      <c r="AJ70" s="29">
        <f t="shared" si="39"/>
        <v>2.74390243902439</v>
      </c>
      <c r="AK70" s="29">
        <f t="shared" si="39"/>
        <v>1.2073170731707319</v>
      </c>
      <c r="AL70" s="29">
        <f t="shared" si="39"/>
        <v>0.32926829268292679</v>
      </c>
      <c r="AM70" s="29">
        <f t="shared" si="39"/>
        <v>0.49390243902439024</v>
      </c>
      <c r="AN70" s="29">
        <f t="shared" si="39"/>
        <v>5.4878048780487805E-2</v>
      </c>
      <c r="AO70" s="29">
        <f t="shared" si="39"/>
        <v>0.10975609756097561</v>
      </c>
      <c r="AP70" s="6">
        <f t="shared" si="40"/>
        <v>9</v>
      </c>
    </row>
    <row r="71" spans="1:42" x14ac:dyDescent="0.25">
      <c r="A71" s="40" t="s">
        <v>25</v>
      </c>
      <c r="B71" s="33">
        <f t="shared" si="36"/>
        <v>4.9868766404199478</v>
      </c>
      <c r="C71" s="27">
        <f t="shared" si="36"/>
        <v>2.5721784776902892</v>
      </c>
      <c r="D71" s="27">
        <f t="shared" si="36"/>
        <v>1.2335958005249343</v>
      </c>
      <c r="E71" s="27">
        <f t="shared" si="36"/>
        <v>0.60367454068241466</v>
      </c>
      <c r="F71" s="27">
        <f t="shared" si="36"/>
        <v>0.31496062992125984</v>
      </c>
      <c r="G71" s="27">
        <f t="shared" si="36"/>
        <v>0.10498687664041995</v>
      </c>
      <c r="H71" s="28">
        <f t="shared" si="36"/>
        <v>0.18372703412073491</v>
      </c>
      <c r="I71" s="6">
        <f t="shared" si="37"/>
        <v>10</v>
      </c>
      <c r="M71" s="16"/>
      <c r="N71" s="16"/>
      <c r="O71" s="16"/>
      <c r="P71" s="16"/>
      <c r="Q71" s="16"/>
      <c r="R71" s="16"/>
      <c r="S71" s="16"/>
      <c r="T71" s="16"/>
      <c r="AA71" s="2" t="s">
        <v>12</v>
      </c>
      <c r="AB71" s="2" t="s">
        <v>20</v>
      </c>
      <c r="AC71" s="2">
        <v>0</v>
      </c>
      <c r="AD71" s="3" t="s">
        <v>15</v>
      </c>
      <c r="AH71" s="40" t="s">
        <v>25</v>
      </c>
      <c r="AI71" s="29">
        <f t="shared" si="39"/>
        <v>0.90243902439024393</v>
      </c>
      <c r="AJ71" s="29">
        <f t="shared" si="39"/>
        <v>0.6097560975609756</v>
      </c>
      <c r="AK71" s="29">
        <f t="shared" si="39"/>
        <v>0.26829268292682928</v>
      </c>
      <c r="AL71" s="29">
        <f t="shared" si="39"/>
        <v>7.3170731707317069E-2</v>
      </c>
      <c r="AM71" s="29">
        <f t="shared" si="39"/>
        <v>0.10975609756097561</v>
      </c>
      <c r="AN71" s="29">
        <f t="shared" si="39"/>
        <v>1.2195121951219513E-2</v>
      </c>
      <c r="AO71" s="29">
        <f t="shared" si="39"/>
        <v>2.4390243902439025E-2</v>
      </c>
      <c r="AP71" s="6">
        <f t="shared" si="40"/>
        <v>2</v>
      </c>
    </row>
    <row r="72" spans="1:42" x14ac:dyDescent="0.25">
      <c r="A72" s="38" t="s">
        <v>72</v>
      </c>
      <c r="B72" s="6">
        <f>SUM(B67:B71)</f>
        <v>190</v>
      </c>
      <c r="C72" s="6">
        <f t="shared" ref="C72:H72" si="42">SUM(C67:C71)</f>
        <v>98.000000000000014</v>
      </c>
      <c r="D72" s="6">
        <f t="shared" si="42"/>
        <v>47</v>
      </c>
      <c r="E72" s="6">
        <f t="shared" si="42"/>
        <v>23</v>
      </c>
      <c r="F72" s="6">
        <f t="shared" si="42"/>
        <v>11.999999999999998</v>
      </c>
      <c r="G72" s="6">
        <f t="shared" si="42"/>
        <v>4</v>
      </c>
      <c r="H72" s="6">
        <f t="shared" si="42"/>
        <v>7</v>
      </c>
      <c r="I72" s="6">
        <f t="shared" si="37"/>
        <v>381</v>
      </c>
      <c r="L72" s="61" t="s">
        <v>89</v>
      </c>
      <c r="M72" s="60">
        <f>M49/M53</f>
        <v>0.22105263157894736</v>
      </c>
      <c r="N72" s="60">
        <f t="shared" ref="N72:S72" si="43">N49/N53</f>
        <v>0.15306122448979592</v>
      </c>
      <c r="O72" s="60">
        <f t="shared" si="43"/>
        <v>0.21276595744680851</v>
      </c>
      <c r="P72" s="60">
        <f t="shared" si="43"/>
        <v>4.3478260869565216E-2</v>
      </c>
      <c r="Q72" s="60">
        <f t="shared" si="43"/>
        <v>0</v>
      </c>
      <c r="R72" s="60">
        <f t="shared" si="43"/>
        <v>0</v>
      </c>
      <c r="S72" s="60">
        <f t="shared" si="43"/>
        <v>0</v>
      </c>
      <c r="T72" s="65"/>
      <c r="AA72" s="2" t="s">
        <v>30</v>
      </c>
      <c r="AB72" s="2" t="s">
        <v>29</v>
      </c>
      <c r="AC72" s="2">
        <v>0</v>
      </c>
      <c r="AD72" s="3" t="s">
        <v>15</v>
      </c>
      <c r="AH72" s="38" t="s">
        <v>72</v>
      </c>
      <c r="AI72" s="6">
        <f>SUM(AI67:AI71)</f>
        <v>74</v>
      </c>
      <c r="AJ72" s="6">
        <f t="shared" ref="AJ72:AO72" si="44">SUM(AJ67:AJ71)</f>
        <v>50</v>
      </c>
      <c r="AK72" s="6">
        <f t="shared" si="44"/>
        <v>22.000000000000004</v>
      </c>
      <c r="AL72" s="6">
        <f t="shared" si="44"/>
        <v>6</v>
      </c>
      <c r="AM72" s="6">
        <f t="shared" si="44"/>
        <v>8.9999999999999982</v>
      </c>
      <c r="AN72" s="6">
        <f t="shared" si="44"/>
        <v>1</v>
      </c>
      <c r="AO72" s="6">
        <f t="shared" si="44"/>
        <v>2</v>
      </c>
      <c r="AP72" s="6">
        <f t="shared" si="40"/>
        <v>164</v>
      </c>
    </row>
    <row r="73" spans="1:42" x14ac:dyDescent="0.25">
      <c r="L73" s="61" t="s">
        <v>80</v>
      </c>
      <c r="M73" s="17">
        <f>M72*(1-M72)/M53</f>
        <v>9.0625455605773426E-4</v>
      </c>
      <c r="N73" s="17">
        <f t="shared" ref="N73:S73" si="45">N72*(1-N72)/N53</f>
        <v>1.3227906739538796E-3</v>
      </c>
      <c r="O73" s="17">
        <f t="shared" si="45"/>
        <v>3.5637575489053486E-3</v>
      </c>
      <c r="P73" s="17">
        <f t="shared" si="45"/>
        <v>1.8081696391879676E-3</v>
      </c>
      <c r="Q73" s="17">
        <f t="shared" si="45"/>
        <v>0</v>
      </c>
      <c r="R73" s="17">
        <f t="shared" si="45"/>
        <v>0</v>
      </c>
      <c r="S73" s="17">
        <f t="shared" si="45"/>
        <v>0</v>
      </c>
      <c r="T73" s="16"/>
      <c r="AA73" s="2" t="s">
        <v>12</v>
      </c>
      <c r="AB73" s="2" t="s">
        <v>14</v>
      </c>
      <c r="AC73" s="2">
        <v>0</v>
      </c>
      <c r="AD73" s="2">
        <v>0</v>
      </c>
    </row>
    <row r="74" spans="1:42" x14ac:dyDescent="0.25">
      <c r="L74" s="61" t="s">
        <v>81</v>
      </c>
      <c r="M74" s="17">
        <f>SQRT(M73)</f>
        <v>3.0104062118885788E-2</v>
      </c>
      <c r="N74" s="17">
        <f t="shared" ref="N74:S74" si="46">SQRT(N73)</f>
        <v>3.6370189358235126E-2</v>
      </c>
      <c r="O74" s="17">
        <f t="shared" si="46"/>
        <v>5.9697215587541007E-2</v>
      </c>
      <c r="P74" s="17">
        <f t="shared" si="46"/>
        <v>4.2522577993202242E-2</v>
      </c>
      <c r="Q74" s="17">
        <f t="shared" si="46"/>
        <v>0</v>
      </c>
      <c r="R74" s="17">
        <f t="shared" si="46"/>
        <v>0</v>
      </c>
      <c r="S74" s="17">
        <f t="shared" si="46"/>
        <v>0</v>
      </c>
      <c r="T74" s="16"/>
      <c r="AA74" s="2" t="s">
        <v>12</v>
      </c>
      <c r="AB74" s="2" t="s">
        <v>20</v>
      </c>
      <c r="AC74" s="2">
        <v>0</v>
      </c>
      <c r="AD74" s="2">
        <v>0</v>
      </c>
    </row>
    <row r="75" spans="1:42" x14ac:dyDescent="0.25">
      <c r="A75" s="38" t="s">
        <v>76</v>
      </c>
      <c r="B75" s="19" t="s">
        <v>73</v>
      </c>
      <c r="C75" s="19" t="s">
        <v>15</v>
      </c>
      <c r="D75" s="19" t="s">
        <v>16</v>
      </c>
      <c r="E75" s="19" t="s">
        <v>26</v>
      </c>
      <c r="F75" s="19" t="s">
        <v>32</v>
      </c>
      <c r="G75" s="19" t="s">
        <v>38</v>
      </c>
      <c r="H75" s="19" t="s">
        <v>27</v>
      </c>
      <c r="L75" s="61" t="s">
        <v>82</v>
      </c>
      <c r="M75" s="17">
        <f>1.96*M74</f>
        <v>5.9003961753016143E-2</v>
      </c>
      <c r="N75" s="17">
        <f t="shared" ref="N75:S75" si="47">1.96*N74</f>
        <v>7.1285571142140847E-2</v>
      </c>
      <c r="O75" s="17">
        <f t="shared" si="47"/>
        <v>0.11700654255158037</v>
      </c>
      <c r="P75" s="17">
        <f t="shared" si="47"/>
        <v>8.3344252866676391E-2</v>
      </c>
      <c r="Q75" s="17">
        <f t="shared" si="47"/>
        <v>0</v>
      </c>
      <c r="R75" s="17">
        <f t="shared" si="47"/>
        <v>0</v>
      </c>
      <c r="S75" s="17">
        <f t="shared" si="47"/>
        <v>0</v>
      </c>
      <c r="T75" s="16"/>
      <c r="AA75" s="2" t="s">
        <v>30</v>
      </c>
      <c r="AB75" s="2" t="s">
        <v>14</v>
      </c>
      <c r="AC75" s="2">
        <v>0</v>
      </c>
      <c r="AD75" s="2" t="s">
        <v>38</v>
      </c>
      <c r="AH75" s="38" t="s">
        <v>76</v>
      </c>
      <c r="AI75" s="19" t="s">
        <v>73</v>
      </c>
      <c r="AJ75" s="19" t="s">
        <v>15</v>
      </c>
      <c r="AK75" s="19" t="s">
        <v>16</v>
      </c>
      <c r="AL75" s="19" t="s">
        <v>26</v>
      </c>
      <c r="AM75" s="19" t="s">
        <v>32</v>
      </c>
      <c r="AN75" s="19" t="s">
        <v>38</v>
      </c>
      <c r="AO75" s="19" t="s">
        <v>27</v>
      </c>
    </row>
    <row r="76" spans="1:42" x14ac:dyDescent="0.25">
      <c r="A76" s="40" t="s">
        <v>14</v>
      </c>
      <c r="B76" s="17">
        <f>(B56-B67)^2/B67</f>
        <v>2.0375597875415705</v>
      </c>
      <c r="C76" s="17">
        <f t="shared" ref="C76:H76" si="48">(C56-C67)^2/C67</f>
        <v>1.1623994627708911</v>
      </c>
      <c r="D76" s="17">
        <f t="shared" si="48"/>
        <v>2.0874443386280358E-2</v>
      </c>
      <c r="E76" s="17">
        <f t="shared" si="48"/>
        <v>0.1100118175336048</v>
      </c>
      <c r="F76" s="17">
        <f t="shared" si="48"/>
        <v>2.3304972784442222</v>
      </c>
      <c r="G76" s="17">
        <f t="shared" si="48"/>
        <v>0.12135144180802901</v>
      </c>
      <c r="H76" s="17">
        <f t="shared" si="48"/>
        <v>1.8698434507767061</v>
      </c>
      <c r="L76" s="61" t="s">
        <v>51</v>
      </c>
      <c r="M76" s="60">
        <f>M72-M75</f>
        <v>0.16204866982593122</v>
      </c>
      <c r="N76" s="60">
        <f t="shared" ref="N76:S76" si="49">N72-N75</f>
        <v>8.1775653347655075E-2</v>
      </c>
      <c r="O76" s="60">
        <f t="shared" si="49"/>
        <v>9.5759414895228143E-2</v>
      </c>
      <c r="P76" s="60">
        <f t="shared" si="49"/>
        <v>-3.9865991997111175E-2</v>
      </c>
      <c r="Q76" s="60">
        <f t="shared" si="49"/>
        <v>0</v>
      </c>
      <c r="R76" s="60">
        <f t="shared" si="49"/>
        <v>0</v>
      </c>
      <c r="S76" s="60">
        <f t="shared" si="49"/>
        <v>0</v>
      </c>
      <c r="T76" s="65"/>
      <c r="AA76" s="2" t="s">
        <v>12</v>
      </c>
      <c r="AB76" s="2" t="s">
        <v>14</v>
      </c>
      <c r="AC76" s="2">
        <v>0</v>
      </c>
      <c r="AD76" s="3" t="s">
        <v>15</v>
      </c>
      <c r="AH76" s="40" t="s">
        <v>14</v>
      </c>
      <c r="AI76" s="17">
        <f>(AI56-AI67)^2/AI67</f>
        <v>1.840677450433547E-2</v>
      </c>
      <c r="AJ76" s="17">
        <f t="shared" ref="AJ76:AO76" si="50">(AJ56-AJ67)^2/AJ67</f>
        <v>0.13330831769856169</v>
      </c>
      <c r="AK76" s="17">
        <f t="shared" si="50"/>
        <v>0.20467337540508307</v>
      </c>
      <c r="AL76" s="17">
        <f t="shared" si="50"/>
        <v>0.2553679382947675</v>
      </c>
      <c r="AM76" s="17">
        <f t="shared" si="50"/>
        <v>0.69074421513445927</v>
      </c>
      <c r="AN76" s="17">
        <f t="shared" si="50"/>
        <v>0.5781738586616636</v>
      </c>
      <c r="AO76" s="17">
        <f t="shared" si="50"/>
        <v>1.1563477173233272</v>
      </c>
    </row>
    <row r="77" spans="1:42" x14ac:dyDescent="0.25">
      <c r="A77" s="40" t="s">
        <v>20</v>
      </c>
      <c r="B77" s="17">
        <f t="shared" ref="B77:H80" si="51">(B57-B68)^2/B68</f>
        <v>0.33574941290233434</v>
      </c>
      <c r="C77" s="17">
        <f t="shared" si="51"/>
        <v>1.478517863838448</v>
      </c>
      <c r="D77" s="17">
        <f t="shared" si="51"/>
        <v>0.39810688557547325</v>
      </c>
      <c r="E77" s="17">
        <f t="shared" si="51"/>
        <v>5.9157822663471388E-2</v>
      </c>
      <c r="F77" s="17">
        <f t="shared" si="51"/>
        <v>0.4790901137357832</v>
      </c>
      <c r="G77" s="17">
        <f t="shared" si="51"/>
        <v>3.2152230971128626E-3</v>
      </c>
      <c r="H77" s="17">
        <f t="shared" si="51"/>
        <v>1.6535433070866141</v>
      </c>
      <c r="L77" s="61" t="s">
        <v>83</v>
      </c>
      <c r="M77" s="60">
        <f>M72+M75</f>
        <v>0.28005659333196353</v>
      </c>
      <c r="N77" s="60">
        <f t="shared" ref="N77:S77" si="52">N72+N75</f>
        <v>0.22434679563193677</v>
      </c>
      <c r="O77" s="60">
        <f t="shared" si="52"/>
        <v>0.32977249999838887</v>
      </c>
      <c r="P77" s="60">
        <f t="shared" si="52"/>
        <v>0.12682251373624159</v>
      </c>
      <c r="Q77" s="60">
        <f t="shared" si="52"/>
        <v>0</v>
      </c>
      <c r="R77" s="60">
        <f t="shared" si="52"/>
        <v>0</v>
      </c>
      <c r="S77" s="60">
        <f t="shared" si="52"/>
        <v>0</v>
      </c>
      <c r="T77" s="65"/>
      <c r="AA77" s="2" t="s">
        <v>12</v>
      </c>
      <c r="AB77" s="2" t="s">
        <v>20</v>
      </c>
      <c r="AC77" s="2">
        <v>0</v>
      </c>
      <c r="AD77" s="2">
        <v>0</v>
      </c>
      <c r="AH77" s="40" t="s">
        <v>20</v>
      </c>
      <c r="AI77" s="17">
        <f t="shared" ref="AI77:AO77" si="53">(AI57-AI68)^2/AI68</f>
        <v>0.4373898537661603</v>
      </c>
      <c r="AJ77" s="17">
        <f t="shared" si="53"/>
        <v>0.62718765555002476</v>
      </c>
      <c r="AK77" s="17">
        <f t="shared" si="53"/>
        <v>4.9979637087651033E-2</v>
      </c>
      <c r="AL77" s="17">
        <f t="shared" si="53"/>
        <v>0.8130910900945747</v>
      </c>
      <c r="AM77" s="17">
        <f t="shared" si="53"/>
        <v>3.5963165754106532E-2</v>
      </c>
      <c r="AN77" s="17">
        <f t="shared" si="53"/>
        <v>0.29878048780487804</v>
      </c>
      <c r="AO77" s="17">
        <f t="shared" si="53"/>
        <v>0.59756097560975607</v>
      </c>
    </row>
    <row r="78" spans="1:42" x14ac:dyDescent="0.25">
      <c r="A78" s="40" t="s">
        <v>21</v>
      </c>
      <c r="B78" s="17">
        <f t="shared" si="51"/>
        <v>1.9296466037720525</v>
      </c>
      <c r="C78" s="17">
        <f t="shared" si="51"/>
        <v>0.35470920651725313</v>
      </c>
      <c r="D78" s="17">
        <f t="shared" si="51"/>
        <v>0.30960288286867749</v>
      </c>
      <c r="E78" s="17">
        <f t="shared" si="51"/>
        <v>2.3485930147478369</v>
      </c>
      <c r="F78" s="17">
        <f t="shared" si="51"/>
        <v>2.1417322834645667</v>
      </c>
      <c r="G78" s="17">
        <f t="shared" si="51"/>
        <v>0.71391076115485563</v>
      </c>
      <c r="H78" s="17">
        <f t="shared" si="51"/>
        <v>1.2493438320209973</v>
      </c>
      <c r="M78" s="16"/>
      <c r="N78" s="16"/>
      <c r="O78" s="16"/>
      <c r="P78" s="16"/>
      <c r="Q78" s="16"/>
      <c r="R78" s="16"/>
      <c r="S78" s="16"/>
      <c r="T78" s="16"/>
      <c r="AA78" s="2" t="s">
        <v>30</v>
      </c>
      <c r="AB78" s="2" t="s">
        <v>14</v>
      </c>
      <c r="AC78" s="2">
        <v>0</v>
      </c>
      <c r="AD78" s="2">
        <v>0</v>
      </c>
      <c r="AH78" s="40" t="s">
        <v>21</v>
      </c>
      <c r="AI78" s="17">
        <f t="shared" ref="AI78:AO78" si="54">(AI58-AI69)^2/AI69</f>
        <v>6.1355915014451295E-3</v>
      </c>
      <c r="AJ78" s="17">
        <f t="shared" si="54"/>
        <v>6.7542213883677418E-4</v>
      </c>
      <c r="AK78" s="17">
        <f t="shared" si="54"/>
        <v>1.8094831997271015</v>
      </c>
      <c r="AL78" s="17">
        <f t="shared" si="54"/>
        <v>0.95121951219512191</v>
      </c>
      <c r="AM78" s="17">
        <f t="shared" si="54"/>
        <v>1.4268292682926829</v>
      </c>
      <c r="AN78" s="17">
        <f t="shared" si="54"/>
        <v>0.15853658536585366</v>
      </c>
      <c r="AO78" s="17">
        <f t="shared" si="54"/>
        <v>0.31707317073170732</v>
      </c>
    </row>
    <row r="79" spans="1:42" x14ac:dyDescent="0.25">
      <c r="A79" s="40" t="s">
        <v>29</v>
      </c>
      <c r="B79" s="17">
        <f t="shared" si="51"/>
        <v>2.047589446056084</v>
      </c>
      <c r="C79" s="17">
        <f t="shared" si="51"/>
        <v>4.3496973592586654</v>
      </c>
      <c r="D79" s="17">
        <f t="shared" si="51"/>
        <v>0.1014625914446864</v>
      </c>
      <c r="E79" s="17">
        <f t="shared" si="51"/>
        <v>2.5462616255848456</v>
      </c>
      <c r="F79" s="17">
        <f t="shared" si="51"/>
        <v>2.015748031496063</v>
      </c>
      <c r="G79" s="17">
        <f t="shared" si="51"/>
        <v>0.16019726049868765</v>
      </c>
      <c r="H79" s="17">
        <f t="shared" si="51"/>
        <v>2.6299446944131982E-2</v>
      </c>
      <c r="M79" s="16"/>
      <c r="N79" s="16"/>
      <c r="O79" s="16"/>
      <c r="P79" s="16"/>
      <c r="Q79" s="16"/>
      <c r="R79" s="16"/>
      <c r="S79" s="16"/>
      <c r="T79" s="16"/>
      <c r="AA79" s="2" t="s">
        <v>12</v>
      </c>
      <c r="AB79" s="2" t="s">
        <v>21</v>
      </c>
      <c r="AC79" s="2">
        <v>0</v>
      </c>
      <c r="AD79" s="2">
        <v>0</v>
      </c>
      <c r="AH79" s="40" t="s">
        <v>29</v>
      </c>
      <c r="AI79" s="17">
        <f t="shared" ref="AI79:AO79" si="55">(AI59-AI70)^2/AI70</f>
        <v>2.1270416758221624</v>
      </c>
      <c r="AJ79" s="17">
        <f t="shared" si="55"/>
        <v>1.1083468834688344</v>
      </c>
      <c r="AK79" s="17">
        <f t="shared" si="55"/>
        <v>1.2073170731707319</v>
      </c>
      <c r="AL79" s="17">
        <f t="shared" si="55"/>
        <v>1.3663053297199641</v>
      </c>
      <c r="AM79" s="17">
        <f t="shared" si="55"/>
        <v>0.49390243902439024</v>
      </c>
      <c r="AN79" s="17">
        <f t="shared" si="55"/>
        <v>5.4878048780487805E-2</v>
      </c>
      <c r="AO79" s="17">
        <f t="shared" si="55"/>
        <v>0.10975609756097561</v>
      </c>
    </row>
    <row r="80" spans="1:42" x14ac:dyDescent="0.25">
      <c r="A80" s="40" t="s">
        <v>25</v>
      </c>
      <c r="B80" s="17">
        <f t="shared" si="51"/>
        <v>3.4535156789610138E-5</v>
      </c>
      <c r="C80" s="17">
        <f t="shared" si="51"/>
        <v>0.9609539878943707</v>
      </c>
      <c r="D80" s="17">
        <f t="shared" si="51"/>
        <v>0.47614899201429617</v>
      </c>
      <c r="E80" s="17">
        <f t="shared" si="51"/>
        <v>0.26019627981284954</v>
      </c>
      <c r="F80" s="17">
        <f t="shared" si="51"/>
        <v>0.31496062992125984</v>
      </c>
      <c r="G80" s="17">
        <f t="shared" si="51"/>
        <v>0.10498687664041995</v>
      </c>
      <c r="H80" s="17">
        <f t="shared" si="51"/>
        <v>3.6265841769778779</v>
      </c>
      <c r="L80" s="64" t="s">
        <v>90</v>
      </c>
      <c r="M80" s="60">
        <f>M50/M53</f>
        <v>0.21052631578947367</v>
      </c>
      <c r="N80" s="60">
        <f t="shared" ref="N80:S80" si="56">N50/N53</f>
        <v>8.1632653061224483E-2</v>
      </c>
      <c r="O80" s="60">
        <f t="shared" si="56"/>
        <v>0.14893617021276595</v>
      </c>
      <c r="P80" s="60">
        <f t="shared" si="56"/>
        <v>0.30434782608695654</v>
      </c>
      <c r="Q80" s="60">
        <f t="shared" si="56"/>
        <v>0</v>
      </c>
      <c r="R80" s="60">
        <f t="shared" si="56"/>
        <v>0.25</v>
      </c>
      <c r="S80" s="60">
        <f t="shared" si="56"/>
        <v>0.14285714285714285</v>
      </c>
      <c r="T80" s="65"/>
      <c r="AA80" s="2" t="s">
        <v>12</v>
      </c>
      <c r="AB80" s="2" t="s">
        <v>14</v>
      </c>
      <c r="AC80" s="2">
        <v>0</v>
      </c>
      <c r="AD80" s="3" t="s">
        <v>15</v>
      </c>
      <c r="AH80" s="40" t="s">
        <v>25</v>
      </c>
      <c r="AI80" s="17">
        <f t="shared" ref="AI80:AO80" si="57">(AI60-AI71)^2/AI71</f>
        <v>0.90243902439024393</v>
      </c>
      <c r="AJ80" s="17">
        <f t="shared" si="57"/>
        <v>0.24975609756097564</v>
      </c>
      <c r="AK80" s="17">
        <f t="shared" si="57"/>
        <v>1.9955654101995564</v>
      </c>
      <c r="AL80" s="17">
        <f t="shared" si="57"/>
        <v>7.3170731707317069E-2</v>
      </c>
      <c r="AM80" s="17">
        <f t="shared" si="57"/>
        <v>0.10975609756097561</v>
      </c>
      <c r="AN80" s="17">
        <f t="shared" si="57"/>
        <v>1.2195121951219513E-2</v>
      </c>
      <c r="AO80" s="17">
        <f t="shared" si="57"/>
        <v>2.4390243902439025E-2</v>
      </c>
    </row>
    <row r="81" spans="6:40" x14ac:dyDescent="0.25">
      <c r="L81" s="64" t="s">
        <v>80</v>
      </c>
      <c r="M81" s="17">
        <f>M80*(1-M80)/M53</f>
        <v>8.7476308499781301E-4</v>
      </c>
      <c r="N81" s="17">
        <f t="shared" ref="N81:S81" si="58">N80*(1-N80)/N53</f>
        <v>7.6498737770826772E-4</v>
      </c>
      <c r="O81" s="17">
        <f t="shared" si="58"/>
        <v>2.6968976045770201E-3</v>
      </c>
      <c r="P81" s="17">
        <f t="shared" si="58"/>
        <v>9.2052272540478347E-3</v>
      </c>
      <c r="Q81" s="17">
        <f t="shared" si="58"/>
        <v>0</v>
      </c>
      <c r="R81" s="17">
        <f t="shared" si="58"/>
        <v>4.6875E-2</v>
      </c>
      <c r="S81" s="17">
        <f t="shared" si="58"/>
        <v>1.7492711370262391E-2</v>
      </c>
      <c r="T81" s="16"/>
      <c r="AA81" s="2" t="s">
        <v>12</v>
      </c>
      <c r="AB81" s="2" t="s">
        <v>14</v>
      </c>
      <c r="AC81" s="3" t="s">
        <v>15</v>
      </c>
      <c r="AD81" s="3" t="s">
        <v>16</v>
      </c>
    </row>
    <row r="82" spans="6:40" x14ac:dyDescent="0.25">
      <c r="L82" s="64" t="s">
        <v>81</v>
      </c>
      <c r="M82" s="17">
        <f>SQRT(M81)</f>
        <v>2.9576394049948228E-2</v>
      </c>
      <c r="N82" s="17">
        <f t="shared" ref="N82:S82" si="59">SQRT(N81)</f>
        <v>2.7658405190977078E-2</v>
      </c>
      <c r="O82" s="17">
        <f t="shared" si="59"/>
        <v>5.1931662832774957E-2</v>
      </c>
      <c r="P82" s="17">
        <f t="shared" si="59"/>
        <v>9.5943875542151391E-2</v>
      </c>
      <c r="Q82" s="17">
        <f t="shared" si="59"/>
        <v>0</v>
      </c>
      <c r="R82" s="17">
        <f t="shared" si="59"/>
        <v>0.21650635094610965</v>
      </c>
      <c r="S82" s="17">
        <f t="shared" si="59"/>
        <v>0.13226001425322165</v>
      </c>
      <c r="T82" s="16"/>
      <c r="AA82" s="2" t="s">
        <v>12</v>
      </c>
      <c r="AB82" s="2" t="s">
        <v>14</v>
      </c>
      <c r="AC82" s="2">
        <v>0</v>
      </c>
      <c r="AD82" s="3" t="s">
        <v>15</v>
      </c>
    </row>
    <row r="83" spans="6:40" x14ac:dyDescent="0.25">
      <c r="F83" s="8" t="s">
        <v>77</v>
      </c>
      <c r="G83" s="90">
        <f>SUM(B76:H80)</f>
        <v>38.09857813540782</v>
      </c>
      <c r="L83" s="64" t="s">
        <v>82</v>
      </c>
      <c r="M83" s="17">
        <f>1.96*M82</f>
        <v>5.7969732337898525E-2</v>
      </c>
      <c r="N83" s="17">
        <f t="shared" ref="N83:S83" si="60">1.96*N82</f>
        <v>5.4210474174315071E-2</v>
      </c>
      <c r="O83" s="17">
        <f t="shared" si="60"/>
        <v>0.10178605915223891</v>
      </c>
      <c r="P83" s="17">
        <f t="shared" si="60"/>
        <v>0.18804999606261671</v>
      </c>
      <c r="Q83" s="17">
        <f t="shared" si="60"/>
        <v>0</v>
      </c>
      <c r="R83" s="17">
        <f t="shared" si="60"/>
        <v>0.42435244785437493</v>
      </c>
      <c r="S83" s="17">
        <f t="shared" si="60"/>
        <v>0.25922962793631443</v>
      </c>
      <c r="T83" s="16"/>
      <c r="AA83" s="2" t="s">
        <v>30</v>
      </c>
      <c r="AB83" s="2" t="s">
        <v>21</v>
      </c>
      <c r="AC83" s="2">
        <v>0</v>
      </c>
      <c r="AD83" s="2">
        <v>0</v>
      </c>
      <c r="AM83" s="50" t="s">
        <v>77</v>
      </c>
      <c r="AN83" s="70">
        <f>SUM(AI76:AO80)</f>
        <v>20.401748087462369</v>
      </c>
    </row>
    <row r="84" spans="6:40" x14ac:dyDescent="0.25">
      <c r="F84" s="8" t="s">
        <v>78</v>
      </c>
      <c r="G84" s="90">
        <f>CHIDIST(G83,24)</f>
        <v>3.3875020166924362E-2</v>
      </c>
      <c r="L84" s="64" t="s">
        <v>51</v>
      </c>
      <c r="M84" s="60">
        <f>M80-M83</f>
        <v>0.15255658345157513</v>
      </c>
      <c r="N84" s="60">
        <f t="shared" ref="N84:S84" si="61">N80-N83</f>
        <v>2.7422178886909412E-2</v>
      </c>
      <c r="O84" s="60">
        <f t="shared" si="61"/>
        <v>4.7150111060527036E-2</v>
      </c>
      <c r="P84" s="60">
        <f t="shared" si="61"/>
        <v>0.11629783002433983</v>
      </c>
      <c r="Q84" s="60">
        <f t="shared" si="61"/>
        <v>0</v>
      </c>
      <c r="R84" s="60">
        <f t="shared" si="61"/>
        <v>-0.17435244785437493</v>
      </c>
      <c r="S84" s="60">
        <f t="shared" si="61"/>
        <v>-0.11637248507917158</v>
      </c>
      <c r="T84" s="65"/>
      <c r="AA84" s="2" t="s">
        <v>12</v>
      </c>
      <c r="AB84" s="2" t="s">
        <v>21</v>
      </c>
      <c r="AC84" s="3" t="s">
        <v>16</v>
      </c>
      <c r="AD84" s="3" t="s">
        <v>16</v>
      </c>
      <c r="AM84" s="50" t="s">
        <v>78</v>
      </c>
      <c r="AN84" s="70">
        <f>CHIDIST(AN83,24)</f>
        <v>0.67371542299398079</v>
      </c>
    </row>
    <row r="85" spans="6:40" x14ac:dyDescent="0.25">
      <c r="L85" s="64" t="s">
        <v>83</v>
      </c>
      <c r="M85" s="60">
        <f>M80+M83</f>
        <v>0.26849604812737221</v>
      </c>
      <c r="N85" s="60">
        <f t="shared" ref="N85:S85" si="62">N80+N83</f>
        <v>0.13584312723553954</v>
      </c>
      <c r="O85" s="60">
        <f t="shared" si="62"/>
        <v>0.25072222936500488</v>
      </c>
      <c r="P85" s="60">
        <f t="shared" si="62"/>
        <v>0.49239782214957328</v>
      </c>
      <c r="Q85" s="60">
        <f t="shared" si="62"/>
        <v>0</v>
      </c>
      <c r="R85" s="60">
        <f t="shared" si="62"/>
        <v>0.67435244785437498</v>
      </c>
      <c r="S85" s="60">
        <f t="shared" si="62"/>
        <v>0.40208677079345728</v>
      </c>
      <c r="T85" s="16"/>
      <c r="AA85" s="2" t="s">
        <v>12</v>
      </c>
      <c r="AB85" s="2" t="s">
        <v>20</v>
      </c>
      <c r="AC85" s="2">
        <v>0</v>
      </c>
      <c r="AD85" s="3" t="s">
        <v>16</v>
      </c>
    </row>
    <row r="86" spans="6:40" x14ac:dyDescent="0.25">
      <c r="M86" s="16"/>
      <c r="N86" s="16"/>
      <c r="O86" s="16"/>
      <c r="P86" s="16"/>
      <c r="Q86" s="16"/>
      <c r="R86" s="16"/>
      <c r="S86" s="16"/>
      <c r="T86" s="16"/>
      <c r="AA86" s="2" t="s">
        <v>12</v>
      </c>
      <c r="AB86" s="2" t="s">
        <v>14</v>
      </c>
      <c r="AC86" s="2">
        <v>0</v>
      </c>
      <c r="AD86" s="2">
        <v>0</v>
      </c>
    </row>
    <row r="87" spans="6:40" x14ac:dyDescent="0.25">
      <c r="M87" s="16"/>
      <c r="N87" s="16"/>
      <c r="O87" s="16"/>
      <c r="P87" s="16"/>
      <c r="Q87" s="16"/>
      <c r="R87" s="16"/>
      <c r="S87" s="16"/>
      <c r="T87" s="16"/>
      <c r="AA87" s="2" t="s">
        <v>12</v>
      </c>
      <c r="AB87" s="2" t="s">
        <v>14</v>
      </c>
      <c r="AC87" s="3" t="s">
        <v>15</v>
      </c>
      <c r="AD87" s="3" t="s">
        <v>15</v>
      </c>
    </row>
    <row r="88" spans="6:40" x14ac:dyDescent="0.25">
      <c r="L88" s="18" t="s">
        <v>91</v>
      </c>
      <c r="M88" s="60">
        <f>M51/M53</f>
        <v>2.6315789473684209E-2</v>
      </c>
      <c r="N88" s="60">
        <f t="shared" ref="N88:S88" si="63">N51/N53</f>
        <v>1.020408163265306E-2</v>
      </c>
      <c r="O88" s="60">
        <f t="shared" si="63"/>
        <v>4.2553191489361701E-2</v>
      </c>
      <c r="P88" s="60">
        <f t="shared" si="63"/>
        <v>4.3478260869565216E-2</v>
      </c>
      <c r="Q88" s="60">
        <f t="shared" si="63"/>
        <v>0</v>
      </c>
      <c r="R88" s="60">
        <f t="shared" si="63"/>
        <v>0</v>
      </c>
      <c r="S88" s="60">
        <f t="shared" si="63"/>
        <v>0.14285714285714285</v>
      </c>
      <c r="T88" s="65"/>
      <c r="AA88" s="2" t="s">
        <v>30</v>
      </c>
      <c r="AB88" s="2" t="s">
        <v>14</v>
      </c>
      <c r="AC88" s="2">
        <v>0</v>
      </c>
      <c r="AD88" s="3" t="s">
        <v>15</v>
      </c>
    </row>
    <row r="89" spans="6:40" x14ac:dyDescent="0.25">
      <c r="L89" s="18" t="s">
        <v>80</v>
      </c>
      <c r="M89" s="17">
        <f>M88*(1-M88)/M53</f>
        <v>1.3485930893716283E-4</v>
      </c>
      <c r="N89" s="17">
        <f t="shared" ref="N89:S89" si="64">N88*(1-N88)/N53</f>
        <v>1.0306079949680829E-4</v>
      </c>
      <c r="O89" s="17">
        <f t="shared" si="64"/>
        <v>8.6685994432832798E-4</v>
      </c>
      <c r="P89" s="17">
        <f t="shared" si="64"/>
        <v>1.8081696391879676E-3</v>
      </c>
      <c r="Q89" s="17">
        <f t="shared" si="64"/>
        <v>0</v>
      </c>
      <c r="R89" s="17">
        <f t="shared" si="64"/>
        <v>0</v>
      </c>
      <c r="S89" s="17">
        <f t="shared" si="64"/>
        <v>1.7492711370262391E-2</v>
      </c>
      <c r="T89" s="16"/>
      <c r="AA89" s="2" t="s">
        <v>12</v>
      </c>
      <c r="AB89" s="2" t="s">
        <v>14</v>
      </c>
      <c r="AC89" s="2">
        <v>0</v>
      </c>
      <c r="AD89" s="2">
        <v>0</v>
      </c>
    </row>
    <row r="90" spans="6:40" x14ac:dyDescent="0.25">
      <c r="L90" s="18" t="s">
        <v>81</v>
      </c>
      <c r="M90" s="17">
        <f>SQRT(M89)</f>
        <v>1.161289408102747E-2</v>
      </c>
      <c r="N90" s="17">
        <f t="shared" ref="N90:S90" si="65">SQRT(N89)</f>
        <v>1.0151886499405334E-2</v>
      </c>
      <c r="O90" s="17">
        <f t="shared" si="65"/>
        <v>2.9442485362623991E-2</v>
      </c>
      <c r="P90" s="17">
        <f t="shared" si="65"/>
        <v>4.2522577993202242E-2</v>
      </c>
      <c r="Q90" s="17">
        <f t="shared" si="65"/>
        <v>0</v>
      </c>
      <c r="R90" s="17">
        <f t="shared" si="65"/>
        <v>0</v>
      </c>
      <c r="S90" s="17">
        <f t="shared" si="65"/>
        <v>0.13226001425322165</v>
      </c>
      <c r="T90" s="16"/>
      <c r="AA90" s="2" t="s">
        <v>12</v>
      </c>
      <c r="AB90" s="2" t="s">
        <v>29</v>
      </c>
      <c r="AC90" s="2">
        <v>0</v>
      </c>
      <c r="AD90" s="2">
        <v>0</v>
      </c>
    </row>
    <row r="91" spans="6:40" x14ac:dyDescent="0.25">
      <c r="L91" s="18" t="s">
        <v>82</v>
      </c>
      <c r="M91" s="17">
        <f>1.96*M90</f>
        <v>2.2761272398813842E-2</v>
      </c>
      <c r="N91" s="17">
        <f t="shared" ref="N91:S91" si="66">1.96*N90</f>
        <v>1.9897697538834455E-2</v>
      </c>
      <c r="O91" s="17">
        <f t="shared" si="66"/>
        <v>5.7707271310743019E-2</v>
      </c>
      <c r="P91" s="17">
        <f t="shared" si="66"/>
        <v>8.3344252866676391E-2</v>
      </c>
      <c r="Q91" s="17">
        <f t="shared" si="66"/>
        <v>0</v>
      </c>
      <c r="R91" s="17">
        <f t="shared" si="66"/>
        <v>0</v>
      </c>
      <c r="S91" s="17">
        <f t="shared" si="66"/>
        <v>0.25922962793631443</v>
      </c>
      <c r="T91" s="16"/>
      <c r="AA91" s="2" t="s">
        <v>30</v>
      </c>
      <c r="AB91" s="2" t="s">
        <v>21</v>
      </c>
      <c r="AC91" s="2">
        <v>0</v>
      </c>
      <c r="AD91" s="3" t="s">
        <v>15</v>
      </c>
    </row>
    <row r="92" spans="6:40" x14ac:dyDescent="0.25">
      <c r="L92" s="18" t="s">
        <v>51</v>
      </c>
      <c r="M92" s="60">
        <f>M88-M91</f>
        <v>3.5545170748703669E-3</v>
      </c>
      <c r="N92" s="60">
        <f t="shared" ref="N92:S92" si="67">N88-N91</f>
        <v>-9.6936159061813947E-3</v>
      </c>
      <c r="O92" s="60">
        <f t="shared" si="67"/>
        <v>-1.5154079821381318E-2</v>
      </c>
      <c r="P92" s="60">
        <f t="shared" si="67"/>
        <v>-3.9865991997111175E-2</v>
      </c>
      <c r="Q92" s="60">
        <f t="shared" si="67"/>
        <v>0</v>
      </c>
      <c r="R92" s="60">
        <f t="shared" si="67"/>
        <v>0</v>
      </c>
      <c r="S92" s="60">
        <f t="shared" si="67"/>
        <v>-0.11637248507917158</v>
      </c>
      <c r="T92" s="65"/>
      <c r="AA92" s="2" t="s">
        <v>12</v>
      </c>
      <c r="AB92" s="2" t="s">
        <v>14</v>
      </c>
      <c r="AC92" s="2">
        <v>0</v>
      </c>
      <c r="AD92" s="2">
        <v>0</v>
      </c>
    </row>
    <row r="93" spans="6:40" x14ac:dyDescent="0.25">
      <c r="L93" s="18" t="s">
        <v>83</v>
      </c>
      <c r="M93" s="60">
        <f>M88+M91</f>
        <v>4.9077061872498051E-2</v>
      </c>
      <c r="N93" s="60">
        <f t="shared" ref="N93:S93" si="68">N88+N91</f>
        <v>3.0101779171487514E-2</v>
      </c>
      <c r="O93" s="60">
        <f t="shared" si="68"/>
        <v>0.10026046280010473</v>
      </c>
      <c r="P93" s="60">
        <f t="shared" si="68"/>
        <v>0.12682251373624159</v>
      </c>
      <c r="Q93" s="60">
        <f t="shared" si="68"/>
        <v>0</v>
      </c>
      <c r="R93" s="60">
        <f t="shared" si="68"/>
        <v>0</v>
      </c>
      <c r="S93" s="60">
        <f t="shared" si="68"/>
        <v>0.40208677079345728</v>
      </c>
      <c r="T93" s="65"/>
      <c r="AA93" s="2" t="s">
        <v>12</v>
      </c>
      <c r="AB93" s="2" t="s">
        <v>20</v>
      </c>
      <c r="AC93" s="2">
        <v>0</v>
      </c>
      <c r="AD93" s="3" t="s">
        <v>16</v>
      </c>
    </row>
    <row r="94" spans="6:40" x14ac:dyDescent="0.25">
      <c r="AA94" s="2" t="s">
        <v>12</v>
      </c>
      <c r="AB94" s="2" t="s">
        <v>20</v>
      </c>
      <c r="AC94" s="2">
        <v>0</v>
      </c>
      <c r="AD94" s="2">
        <v>0</v>
      </c>
    </row>
    <row r="95" spans="6:40" x14ac:dyDescent="0.25">
      <c r="AA95" s="2" t="s">
        <v>12</v>
      </c>
      <c r="AB95" s="2" t="s">
        <v>14</v>
      </c>
      <c r="AC95" s="2">
        <v>0</v>
      </c>
      <c r="AD95" s="2">
        <v>0</v>
      </c>
    </row>
    <row r="96" spans="6:40" x14ac:dyDescent="0.25">
      <c r="AA96" s="2" t="s">
        <v>12</v>
      </c>
      <c r="AB96" s="2" t="s">
        <v>14</v>
      </c>
      <c r="AC96" s="2">
        <v>0</v>
      </c>
      <c r="AD96" s="2" t="s">
        <v>32</v>
      </c>
    </row>
    <row r="97" spans="1:30" x14ac:dyDescent="0.25">
      <c r="A97" s="19" t="s">
        <v>73</v>
      </c>
      <c r="B97" s="19" t="s">
        <v>15</v>
      </c>
      <c r="C97" s="19" t="s">
        <v>16</v>
      </c>
      <c r="D97" s="19" t="s">
        <v>26</v>
      </c>
      <c r="E97" s="19" t="s">
        <v>32</v>
      </c>
      <c r="F97" s="19" t="s">
        <v>38</v>
      </c>
      <c r="G97" s="19" t="s">
        <v>27</v>
      </c>
      <c r="H97" s="38" t="s">
        <v>72</v>
      </c>
      <c r="I97" t="s">
        <v>106</v>
      </c>
      <c r="J97" s="19" t="s">
        <v>73</v>
      </c>
      <c r="K97" s="19" t="s">
        <v>15</v>
      </c>
      <c r="L97" s="19" t="s">
        <v>16</v>
      </c>
      <c r="M97" s="19" t="s">
        <v>26</v>
      </c>
      <c r="N97" s="19" t="s">
        <v>32</v>
      </c>
      <c r="O97" s="19" t="s">
        <v>38</v>
      </c>
      <c r="P97" s="19" t="s">
        <v>27</v>
      </c>
      <c r="Q97" s="38" t="s">
        <v>72</v>
      </c>
      <c r="AA97" s="2" t="s">
        <v>12</v>
      </c>
      <c r="AB97" s="2" t="s">
        <v>14</v>
      </c>
      <c r="AC97" s="3" t="s">
        <v>15</v>
      </c>
      <c r="AD97" s="3" t="s">
        <v>15</v>
      </c>
    </row>
    <row r="98" spans="1:30" x14ac:dyDescent="0.25">
      <c r="A98" s="43">
        <v>62</v>
      </c>
      <c r="B98" s="44">
        <v>45</v>
      </c>
      <c r="C98" s="44">
        <v>19</v>
      </c>
      <c r="D98" s="44">
        <v>8</v>
      </c>
      <c r="E98" s="44">
        <v>8</v>
      </c>
      <c r="F98" s="44">
        <v>2</v>
      </c>
      <c r="G98" s="45">
        <v>5</v>
      </c>
      <c r="H98" s="41">
        <v>149</v>
      </c>
      <c r="I98" s="40" t="s">
        <v>14</v>
      </c>
      <c r="J98" s="60">
        <f>A98/$H98</f>
        <v>0.41610738255033558</v>
      </c>
      <c r="K98" s="60">
        <f t="shared" ref="K98:P102" si="69">B98/$H98</f>
        <v>0.30201342281879195</v>
      </c>
      <c r="L98" s="60">
        <f t="shared" si="69"/>
        <v>0.12751677852348994</v>
      </c>
      <c r="M98" s="60">
        <f t="shared" si="69"/>
        <v>5.3691275167785234E-2</v>
      </c>
      <c r="N98" s="60">
        <f t="shared" si="69"/>
        <v>5.3691275167785234E-2</v>
      </c>
      <c r="O98" s="60">
        <f t="shared" si="69"/>
        <v>1.3422818791946308E-2</v>
      </c>
      <c r="P98" s="60">
        <f t="shared" si="69"/>
        <v>3.3557046979865772E-2</v>
      </c>
      <c r="Q98" s="60">
        <f>SUM(J98:P98)</f>
        <v>1</v>
      </c>
      <c r="AA98" s="2" t="s">
        <v>12</v>
      </c>
      <c r="AB98" s="2" t="s">
        <v>20</v>
      </c>
      <c r="AC98" s="2">
        <v>0</v>
      </c>
      <c r="AD98" s="3" t="s">
        <v>16</v>
      </c>
    </row>
    <row r="99" spans="1:30" x14ac:dyDescent="0.25">
      <c r="A99" s="53">
        <v>41</v>
      </c>
      <c r="B99" s="54">
        <v>29</v>
      </c>
      <c r="C99" s="54">
        <v>9</v>
      </c>
      <c r="D99" s="54">
        <v>6</v>
      </c>
      <c r="E99" s="54">
        <v>4</v>
      </c>
      <c r="F99" s="54">
        <v>1</v>
      </c>
      <c r="G99" s="55">
        <v>0</v>
      </c>
      <c r="H99" s="41">
        <v>90</v>
      </c>
      <c r="I99" s="40" t="s">
        <v>20</v>
      </c>
      <c r="J99" s="60">
        <f t="shared" ref="J99:J101" si="70">A99/$H99</f>
        <v>0.45555555555555555</v>
      </c>
      <c r="K99" s="60">
        <f t="shared" si="69"/>
        <v>0.32222222222222224</v>
      </c>
      <c r="L99" s="60">
        <f t="shared" si="69"/>
        <v>0.1</v>
      </c>
      <c r="M99" s="60">
        <f t="shared" si="69"/>
        <v>6.6666666666666666E-2</v>
      </c>
      <c r="N99" s="60">
        <f t="shared" si="69"/>
        <v>4.4444444444444446E-2</v>
      </c>
      <c r="O99" s="60">
        <f t="shared" si="69"/>
        <v>1.1111111111111112E-2</v>
      </c>
      <c r="P99" s="60">
        <f t="shared" si="69"/>
        <v>0</v>
      </c>
      <c r="Q99" s="60">
        <f t="shared" ref="Q99:Q102" si="71">SUM(J99:P99)</f>
        <v>0.99999999999999989</v>
      </c>
      <c r="AA99" s="2" t="s">
        <v>12</v>
      </c>
      <c r="AB99" s="2" t="s">
        <v>14</v>
      </c>
      <c r="AC99" s="2">
        <v>0</v>
      </c>
      <c r="AD99" s="3" t="s">
        <v>15</v>
      </c>
    </row>
    <row r="100" spans="1:30" x14ac:dyDescent="0.25">
      <c r="A100" s="53">
        <v>42</v>
      </c>
      <c r="B100" s="54">
        <v>15</v>
      </c>
      <c r="C100" s="54">
        <v>10</v>
      </c>
      <c r="D100" s="54">
        <v>1</v>
      </c>
      <c r="E100" s="56">
        <v>0</v>
      </c>
      <c r="F100" s="56">
        <v>0</v>
      </c>
      <c r="G100" s="55">
        <v>0</v>
      </c>
      <c r="H100" s="41">
        <v>68</v>
      </c>
      <c r="I100" s="40" t="s">
        <v>21</v>
      </c>
      <c r="J100" s="60">
        <f t="shared" si="70"/>
        <v>0.61764705882352944</v>
      </c>
      <c r="K100" s="60">
        <f t="shared" si="69"/>
        <v>0.22058823529411764</v>
      </c>
      <c r="L100" s="60">
        <f t="shared" si="69"/>
        <v>0.14705882352941177</v>
      </c>
      <c r="M100" s="60">
        <f t="shared" si="69"/>
        <v>1.4705882352941176E-2</v>
      </c>
      <c r="N100" s="60">
        <f t="shared" si="69"/>
        <v>0</v>
      </c>
      <c r="O100" s="60">
        <f t="shared" si="69"/>
        <v>0</v>
      </c>
      <c r="P100" s="60">
        <f t="shared" si="69"/>
        <v>0</v>
      </c>
      <c r="Q100" s="60">
        <f t="shared" si="71"/>
        <v>1</v>
      </c>
      <c r="AA100" s="2" t="s">
        <v>12</v>
      </c>
      <c r="AB100" s="2" t="s">
        <v>14</v>
      </c>
      <c r="AC100" s="2">
        <v>0</v>
      </c>
      <c r="AD100" s="2">
        <v>0</v>
      </c>
    </row>
    <row r="101" spans="1:30" x14ac:dyDescent="0.25">
      <c r="A101" s="53">
        <v>40</v>
      </c>
      <c r="B101" s="54">
        <v>8</v>
      </c>
      <c r="C101" s="54">
        <v>7</v>
      </c>
      <c r="D101" s="54">
        <v>7</v>
      </c>
      <c r="E101" s="56">
        <v>0</v>
      </c>
      <c r="F101" s="54">
        <v>1</v>
      </c>
      <c r="G101" s="55">
        <v>1</v>
      </c>
      <c r="H101" s="41">
        <v>64</v>
      </c>
      <c r="I101" s="40" t="s">
        <v>29</v>
      </c>
      <c r="J101" s="60">
        <f t="shared" si="70"/>
        <v>0.625</v>
      </c>
      <c r="K101" s="60">
        <f t="shared" si="69"/>
        <v>0.125</v>
      </c>
      <c r="L101" s="60">
        <f t="shared" si="69"/>
        <v>0.109375</v>
      </c>
      <c r="M101" s="60">
        <f t="shared" si="69"/>
        <v>0.109375</v>
      </c>
      <c r="N101" s="60">
        <f t="shared" si="69"/>
        <v>0</v>
      </c>
      <c r="O101" s="60">
        <f t="shared" si="69"/>
        <v>1.5625E-2</v>
      </c>
      <c r="P101" s="60">
        <f t="shared" si="69"/>
        <v>1.5625E-2</v>
      </c>
      <c r="Q101" s="60">
        <f t="shared" si="71"/>
        <v>1</v>
      </c>
      <c r="AA101" s="2" t="s">
        <v>30</v>
      </c>
      <c r="AB101" s="2" t="s">
        <v>21</v>
      </c>
      <c r="AC101" s="2">
        <v>0</v>
      </c>
      <c r="AD101" s="3" t="s">
        <v>15</v>
      </c>
    </row>
    <row r="102" spans="1:30" x14ac:dyDescent="0.25">
      <c r="A102" s="46">
        <v>5</v>
      </c>
      <c r="B102" s="47">
        <v>1</v>
      </c>
      <c r="C102" s="47">
        <v>2</v>
      </c>
      <c r="D102" s="47">
        <v>1</v>
      </c>
      <c r="E102" s="47">
        <v>0</v>
      </c>
      <c r="F102" s="47">
        <v>0</v>
      </c>
      <c r="G102" s="48">
        <v>1</v>
      </c>
      <c r="H102" s="41">
        <v>10</v>
      </c>
      <c r="I102" s="40" t="s">
        <v>25</v>
      </c>
      <c r="J102" s="60">
        <f>A102/$H102</f>
        <v>0.5</v>
      </c>
      <c r="K102" s="60">
        <f t="shared" si="69"/>
        <v>0.1</v>
      </c>
      <c r="L102" s="60">
        <f t="shared" si="69"/>
        <v>0.2</v>
      </c>
      <c r="M102" s="60">
        <f t="shared" si="69"/>
        <v>0.1</v>
      </c>
      <c r="N102" s="60">
        <f t="shared" si="69"/>
        <v>0</v>
      </c>
      <c r="O102" s="60">
        <f t="shared" si="69"/>
        <v>0</v>
      </c>
      <c r="P102" s="60">
        <f t="shared" si="69"/>
        <v>0.1</v>
      </c>
      <c r="Q102" s="60">
        <f t="shared" si="71"/>
        <v>1</v>
      </c>
      <c r="AA102" s="2" t="s">
        <v>12</v>
      </c>
      <c r="AB102" s="2" t="s">
        <v>14</v>
      </c>
      <c r="AC102" s="2">
        <v>0</v>
      </c>
      <c r="AD102" s="2">
        <v>0</v>
      </c>
    </row>
    <row r="103" spans="1:30" x14ac:dyDescent="0.25">
      <c r="H103">
        <f>SUM(H98:H102)</f>
        <v>381</v>
      </c>
      <c r="AA103" s="2" t="s">
        <v>12</v>
      </c>
      <c r="AB103" s="2" t="s">
        <v>20</v>
      </c>
      <c r="AC103" s="2">
        <v>0</v>
      </c>
      <c r="AD103" s="2">
        <v>0</v>
      </c>
    </row>
    <row r="104" spans="1:30" x14ac:dyDescent="0.25">
      <c r="AA104" s="2" t="s">
        <v>12</v>
      </c>
      <c r="AB104" s="2" t="s">
        <v>20</v>
      </c>
      <c r="AC104" s="2">
        <v>0</v>
      </c>
      <c r="AD104" s="3" t="s">
        <v>15</v>
      </c>
    </row>
    <row r="105" spans="1:30" x14ac:dyDescent="0.25">
      <c r="AA105" s="2" t="s">
        <v>12</v>
      </c>
      <c r="AB105" s="2" t="s">
        <v>14</v>
      </c>
      <c r="AC105" s="2">
        <v>0</v>
      </c>
      <c r="AD105" s="3" t="s">
        <v>15</v>
      </c>
    </row>
    <row r="106" spans="1:30" x14ac:dyDescent="0.25">
      <c r="AA106" s="2" t="s">
        <v>30</v>
      </c>
      <c r="AB106" s="2" t="s">
        <v>14</v>
      </c>
      <c r="AC106" s="2">
        <v>0</v>
      </c>
      <c r="AD106" s="3" t="s">
        <v>15</v>
      </c>
    </row>
    <row r="107" spans="1:30" x14ac:dyDescent="0.25">
      <c r="AA107" s="2" t="s">
        <v>12</v>
      </c>
      <c r="AB107" s="2" t="s">
        <v>20</v>
      </c>
      <c r="AC107" s="2">
        <v>0</v>
      </c>
      <c r="AD107" s="3" t="s">
        <v>15</v>
      </c>
    </row>
    <row r="108" spans="1:30" x14ac:dyDescent="0.25">
      <c r="AA108" s="2" t="s">
        <v>12</v>
      </c>
      <c r="AB108" s="2" t="s">
        <v>14</v>
      </c>
      <c r="AC108" s="2">
        <v>0</v>
      </c>
      <c r="AD108" s="2">
        <v>0</v>
      </c>
    </row>
    <row r="109" spans="1:30" x14ac:dyDescent="0.25">
      <c r="AA109" s="2" t="s">
        <v>30</v>
      </c>
      <c r="AB109" s="2" t="s">
        <v>29</v>
      </c>
      <c r="AC109" s="2">
        <v>0</v>
      </c>
      <c r="AD109" s="2">
        <v>0</v>
      </c>
    </row>
    <row r="110" spans="1:30" x14ac:dyDescent="0.25">
      <c r="AA110" s="2" t="s">
        <v>12</v>
      </c>
      <c r="AB110" s="2" t="s">
        <v>20</v>
      </c>
      <c r="AC110" s="2">
        <v>0</v>
      </c>
      <c r="AD110" s="2">
        <v>0</v>
      </c>
    </row>
    <row r="111" spans="1:30" x14ac:dyDescent="0.25">
      <c r="AA111" s="2" t="s">
        <v>12</v>
      </c>
      <c r="AB111" s="2" t="s">
        <v>14</v>
      </c>
      <c r="AC111" s="2">
        <v>0</v>
      </c>
      <c r="AD111" s="3" t="s">
        <v>16</v>
      </c>
    </row>
    <row r="112" spans="1:30" x14ac:dyDescent="0.25">
      <c r="AA112" s="2" t="s">
        <v>12</v>
      </c>
      <c r="AB112" s="2" t="s">
        <v>14</v>
      </c>
      <c r="AC112" s="2">
        <v>0</v>
      </c>
      <c r="AD112" s="2">
        <v>0</v>
      </c>
    </row>
    <row r="113" spans="27:30" x14ac:dyDescent="0.25">
      <c r="AA113" s="2" t="s">
        <v>12</v>
      </c>
      <c r="AB113" s="2" t="s">
        <v>14</v>
      </c>
      <c r="AC113" s="2">
        <v>0</v>
      </c>
      <c r="AD113" s="3" t="s">
        <v>16</v>
      </c>
    </row>
    <row r="114" spans="27:30" x14ac:dyDescent="0.25">
      <c r="AA114" s="2" t="s">
        <v>30</v>
      </c>
      <c r="AB114" s="2" t="s">
        <v>14</v>
      </c>
      <c r="AC114" s="3" t="s">
        <v>15</v>
      </c>
      <c r="AD114" s="3" t="s">
        <v>16</v>
      </c>
    </row>
    <row r="115" spans="27:30" x14ac:dyDescent="0.25">
      <c r="AA115" s="2" t="s">
        <v>12</v>
      </c>
      <c r="AB115" s="2" t="s">
        <v>20</v>
      </c>
      <c r="AC115" s="2">
        <v>0</v>
      </c>
      <c r="AD115" s="2">
        <v>0</v>
      </c>
    </row>
    <row r="116" spans="27:30" x14ac:dyDescent="0.25">
      <c r="AA116" s="2" t="s">
        <v>12</v>
      </c>
      <c r="AB116" s="2" t="s">
        <v>21</v>
      </c>
      <c r="AC116" s="2">
        <v>0</v>
      </c>
      <c r="AD116" s="2">
        <v>0</v>
      </c>
    </row>
    <row r="117" spans="27:30" x14ac:dyDescent="0.25">
      <c r="AA117" s="2" t="s">
        <v>12</v>
      </c>
      <c r="AB117" s="2" t="s">
        <v>14</v>
      </c>
      <c r="AC117" s="2">
        <v>0</v>
      </c>
      <c r="AD117" s="2">
        <v>0</v>
      </c>
    </row>
    <row r="118" spans="27:30" x14ac:dyDescent="0.25">
      <c r="AA118" s="2" t="s">
        <v>30</v>
      </c>
      <c r="AB118" s="2" t="s">
        <v>21</v>
      </c>
      <c r="AC118" s="2">
        <v>0</v>
      </c>
      <c r="AD118" s="3" t="s">
        <v>15</v>
      </c>
    </row>
    <row r="119" spans="27:30" x14ac:dyDescent="0.25">
      <c r="AA119" s="2" t="s">
        <v>30</v>
      </c>
      <c r="AB119" s="2" t="s">
        <v>20</v>
      </c>
      <c r="AC119" s="2">
        <v>0</v>
      </c>
      <c r="AD119" s="2">
        <v>0</v>
      </c>
    </row>
    <row r="120" spans="27:30" x14ac:dyDescent="0.25">
      <c r="AA120" s="2" t="s">
        <v>12</v>
      </c>
      <c r="AB120" s="2" t="s">
        <v>14</v>
      </c>
      <c r="AC120" s="2">
        <v>0</v>
      </c>
      <c r="AD120" s="2">
        <v>0</v>
      </c>
    </row>
    <row r="121" spans="27:30" x14ac:dyDescent="0.25">
      <c r="AA121" s="2" t="s">
        <v>30</v>
      </c>
      <c r="AB121" s="2" t="s">
        <v>20</v>
      </c>
      <c r="AC121" s="2">
        <v>0</v>
      </c>
      <c r="AD121" s="3" t="s">
        <v>15</v>
      </c>
    </row>
    <row r="122" spans="27:30" x14ac:dyDescent="0.25">
      <c r="AA122" s="2" t="s">
        <v>12</v>
      </c>
      <c r="AB122" s="2" t="s">
        <v>21</v>
      </c>
      <c r="AC122" s="2">
        <v>0</v>
      </c>
      <c r="AD122" s="2">
        <v>0</v>
      </c>
    </row>
    <row r="123" spans="27:30" x14ac:dyDescent="0.25">
      <c r="AA123" s="2" t="s">
        <v>12</v>
      </c>
      <c r="AB123" s="2" t="s">
        <v>14</v>
      </c>
      <c r="AC123" s="3" t="s">
        <v>15</v>
      </c>
      <c r="AD123" s="2">
        <v>0</v>
      </c>
    </row>
    <row r="124" spans="27:30" x14ac:dyDescent="0.25">
      <c r="AA124" s="2" t="s">
        <v>12</v>
      </c>
      <c r="AB124" s="2" t="s">
        <v>14</v>
      </c>
      <c r="AC124" s="3" t="s">
        <v>15</v>
      </c>
      <c r="AD124" s="2" t="s">
        <v>27</v>
      </c>
    </row>
    <row r="125" spans="27:30" x14ac:dyDescent="0.25">
      <c r="AA125" s="2" t="s">
        <v>12</v>
      </c>
      <c r="AB125" s="2" t="s">
        <v>14</v>
      </c>
      <c r="AC125" s="2">
        <v>0</v>
      </c>
      <c r="AD125" s="2">
        <v>0</v>
      </c>
    </row>
    <row r="126" spans="27:30" x14ac:dyDescent="0.25">
      <c r="AA126" s="2" t="s">
        <v>12</v>
      </c>
      <c r="AB126" s="2" t="s">
        <v>25</v>
      </c>
      <c r="AC126" s="3" t="s">
        <v>15</v>
      </c>
      <c r="AD126" s="3" t="s">
        <v>15</v>
      </c>
    </row>
    <row r="127" spans="27:30" x14ac:dyDescent="0.25">
      <c r="AA127" s="2" t="s">
        <v>30</v>
      </c>
      <c r="AB127" s="2" t="s">
        <v>21</v>
      </c>
      <c r="AC127" s="2">
        <v>0</v>
      </c>
      <c r="AD127" s="3" t="s">
        <v>15</v>
      </c>
    </row>
    <row r="128" spans="27:30" x14ac:dyDescent="0.25">
      <c r="AA128" s="2" t="s">
        <v>12</v>
      </c>
      <c r="AB128" s="2" t="s">
        <v>14</v>
      </c>
      <c r="AC128" s="2">
        <v>0</v>
      </c>
      <c r="AD128" s="3" t="s">
        <v>15</v>
      </c>
    </row>
    <row r="129" spans="27:30" x14ac:dyDescent="0.25">
      <c r="AA129" s="2" t="s">
        <v>12</v>
      </c>
      <c r="AB129" s="2" t="s">
        <v>14</v>
      </c>
      <c r="AC129" s="2">
        <v>0</v>
      </c>
      <c r="AD129" s="2" t="s">
        <v>27</v>
      </c>
    </row>
    <row r="130" spans="27:30" x14ac:dyDescent="0.25">
      <c r="AA130" s="2" t="s">
        <v>12</v>
      </c>
      <c r="AB130" s="2" t="s">
        <v>20</v>
      </c>
      <c r="AC130" s="2">
        <v>0</v>
      </c>
      <c r="AD130" s="2">
        <v>0</v>
      </c>
    </row>
    <row r="131" spans="27:30" x14ac:dyDescent="0.25">
      <c r="AA131" s="2" t="s">
        <v>12</v>
      </c>
      <c r="AB131" s="2" t="s">
        <v>20</v>
      </c>
      <c r="AC131" s="3" t="s">
        <v>15</v>
      </c>
      <c r="AD131" s="3" t="s">
        <v>15</v>
      </c>
    </row>
    <row r="132" spans="27:30" x14ac:dyDescent="0.25">
      <c r="AA132" s="2" t="s">
        <v>12</v>
      </c>
      <c r="AB132" s="2" t="s">
        <v>20</v>
      </c>
      <c r="AC132" s="2">
        <v>0</v>
      </c>
      <c r="AD132" s="3" t="s">
        <v>15</v>
      </c>
    </row>
    <row r="133" spans="27:30" x14ac:dyDescent="0.25">
      <c r="AA133" s="2" t="s">
        <v>12</v>
      </c>
      <c r="AB133" s="2" t="s">
        <v>14</v>
      </c>
      <c r="AC133" s="2">
        <v>0</v>
      </c>
      <c r="AD133" s="2">
        <v>0</v>
      </c>
    </row>
    <row r="134" spans="27:30" x14ac:dyDescent="0.25">
      <c r="AA134" s="2" t="s">
        <v>12</v>
      </c>
      <c r="AB134" s="2" t="s">
        <v>29</v>
      </c>
      <c r="AC134" s="2">
        <v>0</v>
      </c>
      <c r="AD134" s="2">
        <v>0</v>
      </c>
    </row>
    <row r="135" spans="27:30" x14ac:dyDescent="0.25">
      <c r="AA135" s="2" t="s">
        <v>12</v>
      </c>
      <c r="AB135" s="2" t="s">
        <v>14</v>
      </c>
      <c r="AC135" s="2">
        <v>0</v>
      </c>
      <c r="AD135" s="3" t="s">
        <v>15</v>
      </c>
    </row>
    <row r="136" spans="27:30" x14ac:dyDescent="0.25">
      <c r="AA136" s="2" t="s">
        <v>12</v>
      </c>
      <c r="AB136" s="2" t="s">
        <v>21</v>
      </c>
      <c r="AC136" s="2">
        <v>0</v>
      </c>
      <c r="AD136" s="2">
        <v>0</v>
      </c>
    </row>
    <row r="137" spans="27:30" x14ac:dyDescent="0.25">
      <c r="AA137" s="2" t="s">
        <v>12</v>
      </c>
      <c r="AB137" s="2" t="s">
        <v>14</v>
      </c>
      <c r="AC137" s="2">
        <v>0</v>
      </c>
      <c r="AD137" s="3" t="s">
        <v>15</v>
      </c>
    </row>
    <row r="138" spans="27:30" x14ac:dyDescent="0.25">
      <c r="AA138" s="2" t="s">
        <v>12</v>
      </c>
      <c r="AB138" s="2" t="s">
        <v>20</v>
      </c>
      <c r="AC138" s="2">
        <v>0</v>
      </c>
      <c r="AD138" s="2">
        <v>0</v>
      </c>
    </row>
    <row r="139" spans="27:30" x14ac:dyDescent="0.25">
      <c r="AA139" s="2" t="s">
        <v>12</v>
      </c>
      <c r="AB139" s="2" t="s">
        <v>14</v>
      </c>
      <c r="AC139" s="2">
        <v>0</v>
      </c>
      <c r="AD139" s="2">
        <v>0</v>
      </c>
    </row>
    <row r="140" spans="27:30" x14ac:dyDescent="0.25">
      <c r="AA140" s="2" t="s">
        <v>30</v>
      </c>
      <c r="AB140" s="2" t="s">
        <v>20</v>
      </c>
      <c r="AC140" s="3" t="s">
        <v>15</v>
      </c>
      <c r="AD140" s="2" t="s">
        <v>26</v>
      </c>
    </row>
    <row r="141" spans="27:30" x14ac:dyDescent="0.25">
      <c r="AA141" s="2" t="s">
        <v>30</v>
      </c>
      <c r="AB141" s="2" t="s">
        <v>14</v>
      </c>
      <c r="AC141" s="2">
        <v>0</v>
      </c>
      <c r="AD141" s="2">
        <v>0</v>
      </c>
    </row>
    <row r="142" spans="27:30" x14ac:dyDescent="0.25">
      <c r="AA142" s="2" t="s">
        <v>30</v>
      </c>
      <c r="AB142" s="2" t="s">
        <v>20</v>
      </c>
      <c r="AC142" s="2">
        <v>0</v>
      </c>
      <c r="AD142" s="3" t="s">
        <v>15</v>
      </c>
    </row>
    <row r="143" spans="27:30" x14ac:dyDescent="0.25">
      <c r="AA143" s="2" t="s">
        <v>30</v>
      </c>
      <c r="AB143" s="2" t="s">
        <v>14</v>
      </c>
      <c r="AC143" s="2">
        <v>0</v>
      </c>
      <c r="AD143" s="2" t="s">
        <v>32</v>
      </c>
    </row>
    <row r="144" spans="27:30" x14ac:dyDescent="0.25">
      <c r="AA144" s="2" t="s">
        <v>30</v>
      </c>
      <c r="AB144" s="2" t="s">
        <v>20</v>
      </c>
      <c r="AC144" s="2">
        <v>0</v>
      </c>
      <c r="AD144" s="2">
        <v>0</v>
      </c>
    </row>
    <row r="145" spans="27:30" x14ac:dyDescent="0.25">
      <c r="AA145" s="2" t="s">
        <v>30</v>
      </c>
      <c r="AB145" s="2" t="s">
        <v>14</v>
      </c>
      <c r="AC145" s="3" t="s">
        <v>15</v>
      </c>
      <c r="AD145" s="2" t="s">
        <v>32</v>
      </c>
    </row>
    <row r="146" spans="27:30" x14ac:dyDescent="0.25">
      <c r="AA146" s="2" t="s">
        <v>12</v>
      </c>
      <c r="AB146" s="2" t="s">
        <v>20</v>
      </c>
      <c r="AC146" s="2">
        <v>0</v>
      </c>
      <c r="AD146" s="2">
        <v>0</v>
      </c>
    </row>
    <row r="147" spans="27:30" x14ac:dyDescent="0.25">
      <c r="AA147" s="2" t="s">
        <v>30</v>
      </c>
      <c r="AB147" s="2" t="s">
        <v>20</v>
      </c>
      <c r="AC147" s="3" t="s">
        <v>16</v>
      </c>
      <c r="AD147" s="2" t="s">
        <v>26</v>
      </c>
    </row>
    <row r="148" spans="27:30" x14ac:dyDescent="0.25">
      <c r="AA148" s="2" t="s">
        <v>30</v>
      </c>
      <c r="AB148" s="2" t="s">
        <v>20</v>
      </c>
      <c r="AC148" s="2">
        <v>0</v>
      </c>
      <c r="AD148" s="3" t="s">
        <v>15</v>
      </c>
    </row>
    <row r="149" spans="27:30" x14ac:dyDescent="0.25">
      <c r="AA149" s="2" t="s">
        <v>30</v>
      </c>
      <c r="AB149" s="2" t="s">
        <v>21</v>
      </c>
      <c r="AC149" s="2">
        <v>0</v>
      </c>
      <c r="AD149" s="3" t="s">
        <v>15</v>
      </c>
    </row>
    <row r="150" spans="27:30" x14ac:dyDescent="0.25">
      <c r="AA150" s="2" t="s">
        <v>30</v>
      </c>
      <c r="AB150" s="2" t="s">
        <v>21</v>
      </c>
      <c r="AC150" s="3" t="s">
        <v>15</v>
      </c>
      <c r="AD150" s="3" t="s">
        <v>16</v>
      </c>
    </row>
    <row r="151" spans="27:30" x14ac:dyDescent="0.25">
      <c r="AA151" s="2" t="s">
        <v>12</v>
      </c>
      <c r="AB151" s="2" t="s">
        <v>21</v>
      </c>
      <c r="AC151" s="2">
        <v>0</v>
      </c>
      <c r="AD151" s="2">
        <v>0</v>
      </c>
    </row>
    <row r="152" spans="27:30" x14ac:dyDescent="0.25">
      <c r="AA152" s="2" t="s">
        <v>30</v>
      </c>
      <c r="AB152" s="2" t="s">
        <v>21</v>
      </c>
      <c r="AC152" s="2">
        <v>0</v>
      </c>
      <c r="AD152" s="2">
        <v>0</v>
      </c>
    </row>
    <row r="153" spans="27:30" x14ac:dyDescent="0.25">
      <c r="AA153" s="2" t="s">
        <v>30</v>
      </c>
      <c r="AB153" s="2" t="s">
        <v>20</v>
      </c>
      <c r="AC153" s="2">
        <v>0</v>
      </c>
      <c r="AD153" s="2">
        <v>0</v>
      </c>
    </row>
    <row r="154" spans="27:30" x14ac:dyDescent="0.25">
      <c r="AA154" s="2" t="s">
        <v>30</v>
      </c>
      <c r="AB154" s="2" t="s">
        <v>14</v>
      </c>
      <c r="AC154" s="3" t="s">
        <v>15</v>
      </c>
      <c r="AD154" s="2" t="s">
        <v>32</v>
      </c>
    </row>
    <row r="155" spans="27:30" x14ac:dyDescent="0.25">
      <c r="AA155" s="2" t="s">
        <v>30</v>
      </c>
      <c r="AB155" s="2" t="s">
        <v>20</v>
      </c>
      <c r="AC155" s="2">
        <v>0</v>
      </c>
      <c r="AD155" s="2">
        <v>0</v>
      </c>
    </row>
    <row r="156" spans="27:30" x14ac:dyDescent="0.25">
      <c r="AA156" s="2" t="s">
        <v>30</v>
      </c>
      <c r="AB156" s="2" t="s">
        <v>20</v>
      </c>
      <c r="AC156" s="3" t="s">
        <v>16</v>
      </c>
      <c r="AD156" s="2" t="s">
        <v>32</v>
      </c>
    </row>
    <row r="157" spans="27:30" x14ac:dyDescent="0.25">
      <c r="AA157" s="2" t="s">
        <v>30</v>
      </c>
      <c r="AB157" s="2" t="s">
        <v>20</v>
      </c>
      <c r="AC157" s="2">
        <v>0</v>
      </c>
      <c r="AD157" s="2">
        <v>0</v>
      </c>
    </row>
    <row r="158" spans="27:30" x14ac:dyDescent="0.25">
      <c r="AA158" s="2" t="s">
        <v>30</v>
      </c>
      <c r="AB158" s="2" t="s">
        <v>20</v>
      </c>
      <c r="AC158" s="2">
        <v>0</v>
      </c>
      <c r="AD158" s="3" t="s">
        <v>15</v>
      </c>
    </row>
    <row r="159" spans="27:30" x14ac:dyDescent="0.25">
      <c r="AA159" s="2" t="s">
        <v>12</v>
      </c>
      <c r="AB159" s="2" t="s">
        <v>21</v>
      </c>
      <c r="AC159" s="2">
        <v>0</v>
      </c>
      <c r="AD159" s="3" t="s">
        <v>16</v>
      </c>
    </row>
    <row r="160" spans="27:30" x14ac:dyDescent="0.25">
      <c r="AA160" s="2" t="s">
        <v>12</v>
      </c>
      <c r="AB160" s="2" t="s">
        <v>29</v>
      </c>
      <c r="AC160" s="3" t="s">
        <v>16</v>
      </c>
      <c r="AD160" s="2" t="s">
        <v>26</v>
      </c>
    </row>
    <row r="161" spans="27:30" x14ac:dyDescent="0.25">
      <c r="AA161" s="2" t="s">
        <v>12</v>
      </c>
      <c r="AB161" s="2" t="s">
        <v>21</v>
      </c>
      <c r="AC161" s="3" t="s">
        <v>15</v>
      </c>
      <c r="AD161" s="3" t="s">
        <v>16</v>
      </c>
    </row>
    <row r="162" spans="27:30" x14ac:dyDescent="0.25">
      <c r="AA162" s="2" t="s">
        <v>12</v>
      </c>
      <c r="AB162" s="2" t="s">
        <v>14</v>
      </c>
      <c r="AC162" s="3" t="s">
        <v>15</v>
      </c>
      <c r="AD162" s="2" t="s">
        <v>26</v>
      </c>
    </row>
    <row r="163" spans="27:30" x14ac:dyDescent="0.25">
      <c r="AA163" s="2" t="s">
        <v>12</v>
      </c>
      <c r="AB163" s="2" t="s">
        <v>14</v>
      </c>
      <c r="AC163" s="2">
        <v>0</v>
      </c>
      <c r="AD163" s="3" t="s">
        <v>15</v>
      </c>
    </row>
    <row r="164" spans="27:30" x14ac:dyDescent="0.25">
      <c r="AA164" s="2" t="s">
        <v>30</v>
      </c>
      <c r="AB164" s="2" t="s">
        <v>21</v>
      </c>
      <c r="AC164" s="3" t="s">
        <v>15</v>
      </c>
      <c r="AD164" s="3" t="s">
        <v>16</v>
      </c>
    </row>
    <row r="165" spans="27:30" x14ac:dyDescent="0.25">
      <c r="AA165" s="2" t="s">
        <v>12</v>
      </c>
      <c r="AB165" s="2" t="s">
        <v>25</v>
      </c>
      <c r="AC165" s="3" t="s">
        <v>15</v>
      </c>
      <c r="AD165" s="3" t="s">
        <v>16</v>
      </c>
    </row>
  </sheetData>
  <pageMargins left="0.7" right="0.7" top="0.75" bottom="0.75" header="0.3" footer="0.3"/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alap</vt:lpstr>
      <vt:lpstr>kor</vt:lpstr>
      <vt:lpstr>nem</vt:lpstr>
      <vt:lpstr>végzettség</vt:lpstr>
      <vt:lpstr>munkahely</vt:lpstr>
      <vt:lpstr>munkahely2</vt:lpstr>
      <vt:lpstr>munkakör</vt:lpstr>
      <vt:lpstr>mióta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Kristof naraikristof</cp:lastModifiedBy>
  <dcterms:created xsi:type="dcterms:W3CDTF">2022-03-08T16:34:21Z</dcterms:created>
  <dcterms:modified xsi:type="dcterms:W3CDTF">2022-04-10T18:10:19Z</dcterms:modified>
</cp:coreProperties>
</file>